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opeira" sheetId="1" r:id="rId1"/>
    <sheet name="Recepcionista" sheetId="2" r:id="rId2"/>
    <sheet name="Zelador" sheetId="3" r:id="rId3"/>
    <sheet name="Motorista" sheetId="4" r:id="rId4"/>
    <sheet name="Diárias Motorista" sheetId="5" r:id="rId5"/>
    <sheet name="Hora Noturna 25%" sheetId="6" r:id="rId6"/>
    <sheet name="Hora Extra 50%" sheetId="7" r:id="rId7"/>
    <sheet name="Hora Extra 75%" sheetId="8" r:id="rId8"/>
    <sheet name="Hora Extra 100%" sheetId="9" r:id="rId9"/>
    <sheet name="Quadro Resumo" sheetId="10" r:id="rId10"/>
  </sheets>
  <definedNames/>
  <calcPr fullCalcOnLoad="1"/>
</workbook>
</file>

<file path=xl/sharedStrings.xml><?xml version="1.0" encoding="utf-8"?>
<sst xmlns="http://schemas.openxmlformats.org/spreadsheetml/2006/main" count="2237" uniqueCount="233">
  <si>
    <t xml:space="preserve">PLANILHA BASE LICITATÓRIA –  IF SERTÃO – PE </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</si>
  <si>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</si>
  <si>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</si>
  <si>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</si>
  <si>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</si>
  <si>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</si>
  <si>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</si>
  <si>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</si>
  <si>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</si>
  <si>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</si>
  <si>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</si>
  <si>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Petrolina</t>
  </si>
  <si>
    <t>C</t>
  </si>
  <si>
    <t>Ano Acordo, Convenção ou Sentença Normativa em Dissídio Coletivo</t>
  </si>
  <si>
    <t>CCT PE 000091/2022</t>
  </si>
  <si>
    <t>D</t>
  </si>
  <si>
    <t>Nº de meses de execução contratual</t>
  </si>
  <si>
    <t>IDENTIFICAÇÃO DO SERVIÇO</t>
  </si>
  <si>
    <t>Tipo de Serviço</t>
  </si>
  <si>
    <t>Unidade de Medida</t>
  </si>
  <si>
    <t> Quantidade total a contratar (em função da unidade de medida)</t>
  </si>
  <si>
    <t>Apoio Administrativo</t>
  </si>
  <si>
    <t>POSTO</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</si>
  <si>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</si>
  <si>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</si>
  <si>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</si>
  <si>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</si>
  <si>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</si>
  <si>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</si>
  <si>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</si>
  <si>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COPEIRA</t>
  </si>
  <si>
    <t>Classificação Brasileira de Ocupações (CBO)</t>
  </si>
  <si>
    <t>5134-25</t>
  </si>
  <si>
    <t>Salário Normativo da Categoria Profissional</t>
  </si>
  <si>
    <t>Data base da categoria (dia/mês/ano)</t>
  </si>
  <si>
    <t>Nota 1: Deverá ser elaborado um quadro para cada tipo de serviço.</t>
  </si>
  <si>
    <t>Nota 2: A planilha será calculada considerando o valor mensal do empregado.</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</si>
  <si>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</si>
  <si>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</si>
  <si>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</si>
  <si>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</si>
  <si>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</si>
  <si>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</si>
  <si>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</si>
  <si>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</si>
  <si>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</si>
  <si>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</si>
  <si>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</si>
  <si>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</si>
  <si>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</si>
  <si>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</si>
  <si>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</si>
  <si>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</si>
  <si>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</si>
  <si>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</si>
  <si>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</si>
  <si>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</si>
  <si>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</si>
  <si>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</si>
  <si>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</si>
  <si>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</si>
  <si>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</si>
  <si>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</si>
  <si>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</si>
  <si>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</si>
  <si>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</si>
  <si>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</si>
  <si>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</si>
  <si>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</si>
  <si>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</si>
  <si>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</si>
  <si>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</si>
  <si>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</si>
  <si>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</si>
  <si>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</si>
  <si>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</si>
  <si>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</si>
  <si>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 (2*22*R$ 4,10 – 6%*R$ 1.236,43)</t>
  </si>
  <si>
    <t>Auxílio Refeição/Alimentação (R$ 8,42*22)</t>
  </si>
  <si>
    <t>Cesta básica  </t>
  </si>
  <si>
    <t>Cobertura Social</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</si>
  <si>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</si>
  <si>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</si>
  <si>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</si>
  <si>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</si>
  <si>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</si>
  <si>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</si>
  <si>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</si>
  <si>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</si>
  <si>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</si>
  <si>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</si>
  <si>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</si>
  <si>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</si>
  <si>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</si>
  <si>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</si>
  <si>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</si>
  <si>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</si>
  <si>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</si>
  <si>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</si>
  <si>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Base de cálculo do Módulo 4 = Módulo 1 + Módulo 2 + Módulo 3</t>
  </si>
  <si>
    <t>Submódulo 4.1 –  Ausências Legais</t>
  </si>
  <si>
    <t>4.1</t>
  </si>
  <si>
    <t>Ausências legais</t>
  </si>
  <si>
    <t xml:space="preserve">Estimativa </t>
  </si>
  <si>
    <t>Férias (Custo Diário * Estimativa)</t>
  </si>
  <si>
    <t>Licença paternidade</t>
  </si>
  <si>
    <t>Acidente de trabalho</t>
  </si>
  <si>
    <t>Afastamento maternidade</t>
  </si>
  <si>
    <t>Outras ausências</t>
  </si>
  <si>
    <t>Nota: As alíneas “A” a “F” referem-se somente ao custo que será pago ao repositor pelos dias trabalhados quando da necessidade de substituir a mão de obra alocada na prestação do serviço.</t>
  </si>
  <si>
    <r>
      <rPr>
        <b/>
        <sz val="10"/>
        <color indexed="8"/>
        <rFont val="Arial"/>
        <family val="2"/>
      </rPr>
      <t>Férias:</t>
    </r>
    <r>
      <rPr>
        <sz val="10"/>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</si>
  <si>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10"/>
        <color indexed="8"/>
        <rFont val="Arial"/>
        <family val="2"/>
      </rPr>
      <t>Ausências Legais:</t>
    </r>
    <r>
      <rPr>
        <sz val="10"/>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</si>
  <si>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10"/>
        <color indexed="8"/>
        <rFont val="Arial"/>
        <family val="2"/>
      </rPr>
      <t xml:space="preserve">Licença Paternidade: </t>
    </r>
    <r>
      <rPr>
        <sz val="10"/>
        <color indexed="8"/>
        <rFont val="Arial"/>
        <family val="2"/>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</si>
  <si>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10"/>
        <color indexed="8"/>
        <rFont val="Arial"/>
        <family val="2"/>
      </rPr>
      <t>Acidente de Trabalho:</t>
    </r>
    <r>
      <rPr>
        <sz val="10"/>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</si>
  <si>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10"/>
        <color indexed="8"/>
        <rFont val="Arial"/>
        <family val="2"/>
      </rPr>
      <t xml:space="preserve">Afastamento Maternidade: </t>
    </r>
    <r>
      <rPr>
        <sz val="10"/>
        <color indexed="8"/>
        <rFont val="Arial"/>
        <family val="2"/>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</si>
  <si>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10"/>
        <color indexed="8"/>
        <rFont val="Arial"/>
        <family val="2"/>
      </rPr>
      <t xml:space="preserve">Licença saúde: </t>
    </r>
    <r>
      <rPr>
        <sz val="10"/>
        <color indexed="8"/>
        <rFont val="Arial"/>
        <family val="2"/>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</si>
  <si>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</si>
  <si>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</si>
  <si>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</si>
  <si>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</si>
  <si>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</si>
  <si>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</si>
  <si>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</si>
  <si>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</si>
  <si>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Módulo 5 - Insumos Diversos</t>
  </si>
  <si>
    <t>Insumos Diversos</t>
  </si>
  <si>
    <t>Uniformes</t>
  </si>
  <si>
    <t>Materiais</t>
  </si>
  <si>
    <t>Equipamentos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</si>
  <si>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</si>
  <si>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</si>
  <si>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</si>
  <si>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</si>
  <si>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</si>
  <si>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</si>
  <si>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</si>
  <si>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</si>
  <si>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</si>
  <si>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</si>
  <si>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</si>
  <si>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</si>
  <si>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</si>
  <si>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</si>
  <si>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</si>
  <si>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</si>
  <si>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</si>
  <si>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</si>
  <si>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</si>
  <si>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</si>
  <si>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</si>
  <si>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</si>
  <si>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</si>
  <si>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</si>
  <si>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</si>
  <si>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</si>
  <si>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</si>
  <si>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</si>
  <si>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</si>
  <si>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</si>
  <si>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</si>
  <si>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</si>
  <si>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</si>
  <si>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</si>
  <si>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</si>
  <si>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</si>
  <si>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</si>
  <si>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</si>
  <si>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</si>
  <si>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</si>
  <si>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</si>
  <si>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</si>
  <si>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</si>
  <si>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</si>
  <si>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Nota: Informar o valor da unidade de medida por tipo de serviço.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</si>
  <si>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</si>
  <si>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RECEPCIONISTA</t>
  </si>
  <si>
    <t>4221-05</t>
  </si>
  <si>
    <t>Transporte (2*22*R$ 4,10 – 6%*R$ 1.326,25)</t>
  </si>
  <si>
    <t>ZELADOR</t>
  </si>
  <si>
    <t>5141-20</t>
  </si>
  <si>
    <t>CCT PE 001120/2021</t>
  </si>
  <si>
    <t>MOTORISTA</t>
  </si>
  <si>
    <t>7824-05</t>
  </si>
  <si>
    <t>Transporte (2*22*R$ 4,10 – 6%*R$ 2.241,65)</t>
  </si>
  <si>
    <t>Auxílio Refeição/Alimentação (R$ 15,00*22)</t>
  </si>
  <si>
    <t>Banco de Empregos e Qualificação</t>
  </si>
  <si>
    <t>DIÁRIAS</t>
  </si>
  <si>
    <t xml:space="preserve">Transporte </t>
  </si>
  <si>
    <t xml:space="preserve">Auxílio Refeição/Alimentação </t>
  </si>
  <si>
    <t>Diárias</t>
  </si>
  <si>
    <t>Valor total por diária</t>
  </si>
  <si>
    <t>Valor proposto por diária (B)</t>
  </si>
  <si>
    <t>Qtde de diárias por ano ( C )</t>
  </si>
  <si>
    <t>Valor Anual dos serviços (D) = (B x C)</t>
  </si>
  <si>
    <t>Qtde de Diárias Mensal (E)</t>
  </si>
  <si>
    <t>VALOR ANUAL DOS SERVIÇOS (I)</t>
  </si>
  <si>
    <t>Valo Global da Proposta</t>
  </si>
  <si>
    <t>Hora Noturna 25%</t>
  </si>
  <si>
    <t>Valor da hora trabalhada</t>
  </si>
  <si>
    <t>Valor proposto Adicional hora noturna (B)</t>
  </si>
  <si>
    <t>Qtde de hora noturna por ano ( C )</t>
  </si>
  <si>
    <t>Valor anual do serviços (D) = (B x C)</t>
  </si>
  <si>
    <t>Qtde de Hora Noturna 25% mensais (E)</t>
  </si>
  <si>
    <t xml:space="preserve">Valor global da proposta
</t>
  </si>
  <si>
    <t>Hora Extra 50%</t>
  </si>
  <si>
    <t>Valor proposto hora extra 50% (B)</t>
  </si>
  <si>
    <t>Qtde de hora extra por ano ( C )</t>
  </si>
  <si>
    <t>Valor anual dos serviços (D) = (B x C)</t>
  </si>
  <si>
    <t>Hora Extra 75%</t>
  </si>
  <si>
    <t>Valor proposto hora extra 75% (B)</t>
  </si>
  <si>
    <t>Qtde de hora extra 75% por ano ( C )</t>
  </si>
  <si>
    <t>Hora Extra 100%</t>
  </si>
  <si>
    <t>Qtde de hora extra 100% por ano ( C )</t>
  </si>
  <si>
    <t>QUADRO RESUMO DAS PLANILHAS - ESTIMATIVA DE CONTRATAÇÃO</t>
  </si>
  <si>
    <t xml:space="preserve"> DESCRIÇÃO/
ESPECIFICAÇÃO </t>
  </si>
  <si>
    <t>Quant.</t>
  </si>
  <si>
    <t>VALOR UNITÁRIO DO POSTO</t>
  </si>
  <si>
    <t>VALOR ANUAL DO POSTO</t>
  </si>
  <si>
    <t>VALOR TOTAL MENSAL</t>
  </si>
  <si>
    <t>VALOR TOTAL ANUAL</t>
  </si>
  <si>
    <t>II - CUSTO DOS SERVIÇOS EXTRAORDINÁRIOS ESTIMADOS</t>
  </si>
  <si>
    <t xml:space="preserve"> Quantidade Anual Estimada </t>
  </si>
  <si>
    <t>Valor Unitário</t>
  </si>
  <si>
    <t>Valor Anual Estimado</t>
  </si>
  <si>
    <t>SERVIÇOS EXTRAORDINÁRIOS (ADICIONAL DE 50%)</t>
  </si>
  <si>
    <t>SERVIÇOS EXTRAORDINÁRIOS (ADICIONAL DE 75%)</t>
  </si>
  <si>
    <t>SERVIÇOS EXTRAORDINÁRIOS (ADICIONAL DE 100%)</t>
  </si>
  <si>
    <t>DIÁRIAS DE MOTORISTA</t>
  </si>
  <si>
    <t>HORA NOTURNA 25%</t>
  </si>
  <si>
    <t>QUADRO-RESUMO DA PROPOSTA DE PREÇOS</t>
  </si>
  <si>
    <t>COMPONENTES:</t>
  </si>
  <si>
    <t>Valor Mensal</t>
  </si>
  <si>
    <t>I - CUSTO DOS SERVIÇOS BÁSICOS CONTRATADOS</t>
  </si>
</sst>
</file>

<file path=xl/styles.xml><?xml version="1.0" encoding="utf-8"?>
<styleSheet xmlns="http://schemas.openxmlformats.org/spreadsheetml/2006/main">
  <numFmts count="16">
    <numFmt numFmtId="164" formatCode="General"/>
    <numFmt numFmtId="165" formatCode="0.0000"/>
    <numFmt numFmtId="166" formatCode="#,##0.00"/>
    <numFmt numFmtId="167" formatCode="dd/mm/yyyy"/>
    <numFmt numFmtId="168" formatCode="_-&quot;R$ &quot;* #,##0.00_-;&quot;-R$ &quot;* #,##0.00_-;_-&quot;R$ &quot;* \-??_-;_-@_-"/>
    <numFmt numFmtId="169" formatCode="0.00%"/>
    <numFmt numFmtId="170" formatCode="0.00"/>
    <numFmt numFmtId="171" formatCode="[$R$-416]\ #,##0.00;[RED]\-[$R$-416]\ #,##0.00"/>
    <numFmt numFmtId="172" formatCode="[$-416]General"/>
    <numFmt numFmtId="173" formatCode="0%"/>
    <numFmt numFmtId="174" formatCode="0.000"/>
    <numFmt numFmtId="175" formatCode="General"/>
    <numFmt numFmtId="176" formatCode="#,##0.00000"/>
    <numFmt numFmtId="177" formatCode="#,##0"/>
    <numFmt numFmtId="178" formatCode="_(&quot;R$ &quot;* #,##0.00_);_(&quot;R$ &quot;* \(#,##0.00\);_(&quot;R$ &quot;* \-??_);_(@_)"/>
    <numFmt numFmtId="179" formatCode="0"/>
  </numFmts>
  <fonts count="12">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sz val="8"/>
      <color indexed="8"/>
      <name val="Arial"/>
      <family val="2"/>
    </font>
    <font>
      <b/>
      <sz val="10"/>
      <name val="Arial"/>
      <family val="2"/>
    </font>
    <font>
      <sz val="10"/>
      <color indexed="9"/>
      <name val="Arial"/>
      <family val="2"/>
    </font>
    <font>
      <sz val="10"/>
      <color indexed="60"/>
      <name val="Arial"/>
      <family val="2"/>
    </font>
    <font>
      <sz val="8"/>
      <name val="Arial"/>
      <family val="2"/>
    </font>
  </fonts>
  <fills count="10">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57"/>
        <bgColor indexed="64"/>
      </patternFill>
    </fill>
    <fill>
      <patternFill patternType="solid">
        <fgColor indexed="29"/>
        <bgColor indexed="64"/>
      </patternFill>
    </fill>
  </fills>
  <borders count="27">
    <border>
      <left/>
      <right/>
      <top/>
      <bottom/>
      <diagonal/>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color indexed="63"/>
      </top>
      <bottom style="hair">
        <color indexed="8"/>
      </bottom>
    </border>
    <border>
      <left style="hair">
        <color indexed="58"/>
      </left>
      <right style="hair">
        <color indexed="58"/>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8" fontId="1" fillId="0" borderId="0" applyFill="0" applyBorder="0" applyAlignment="0" applyProtection="0"/>
    <xf numFmtId="42" fontId="1" fillId="0" borderId="0" applyFill="0" applyBorder="0" applyAlignment="0" applyProtection="0"/>
    <xf numFmtId="173" fontId="1" fillId="0" borderId="0" applyFill="0" applyBorder="0" applyAlignment="0" applyProtection="0"/>
    <xf numFmtId="164" fontId="2" fillId="0" borderId="0" applyBorder="0" applyProtection="0">
      <alignment horizontal="center" textRotation="90"/>
    </xf>
    <xf numFmtId="165" fontId="0" fillId="0" borderId="0" applyFill="0" applyBorder="0" applyAlignment="0" applyProtection="0"/>
    <xf numFmtId="164" fontId="3" fillId="0" borderId="0" applyBorder="0" applyProtection="0">
      <alignment/>
    </xf>
    <xf numFmtId="164" fontId="3" fillId="0" borderId="0" applyBorder="0" applyProtection="0">
      <alignment/>
    </xf>
  </cellStyleXfs>
  <cellXfs count="191">
    <xf numFmtId="164" fontId="0" fillId="0" borderId="0" xfId="0" applyAlignment="1">
      <alignment/>
    </xf>
    <xf numFmtId="164" fontId="0" fillId="0" borderId="0" xfId="0" applyNumberFormat="1" applyFont="1" applyAlignment="1">
      <alignment/>
    </xf>
    <xf numFmtId="166" fontId="0" fillId="0" borderId="0" xfId="0" applyNumberFormat="1" applyFont="1" applyAlignment="1">
      <alignment/>
    </xf>
    <xf numFmtId="164" fontId="4" fillId="2" borderId="1" xfId="0" applyNumberFormat="1" applyFont="1" applyFill="1" applyBorder="1" applyAlignment="1">
      <alignment horizontal="center" vertical="center"/>
    </xf>
    <xf numFmtId="166" fontId="5" fillId="0" borderId="0" xfId="0" applyNumberFormat="1" applyFont="1" applyAlignment="1">
      <alignment/>
    </xf>
    <xf numFmtId="164" fontId="5" fillId="0" borderId="0" xfId="0" applyNumberFormat="1" applyFont="1" applyAlignment="1">
      <alignment/>
    </xf>
    <xf numFmtId="164" fontId="4" fillId="2" borderId="1" xfId="0" applyNumberFormat="1" applyFont="1" applyFill="1" applyBorder="1" applyAlignment="1">
      <alignment horizontal="center"/>
    </xf>
    <xf numFmtId="164" fontId="5" fillId="2" borderId="1" xfId="0" applyNumberFormat="1" applyFont="1" applyFill="1" applyBorder="1" applyAlignment="1">
      <alignment/>
    </xf>
    <xf numFmtId="164" fontId="5" fillId="0" borderId="2"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top" wrapText="1"/>
    </xf>
    <xf numFmtId="164" fontId="5" fillId="0" borderId="0" xfId="0" applyNumberFormat="1" applyFont="1" applyAlignment="1">
      <alignment horizontal="center"/>
    </xf>
    <xf numFmtId="164" fontId="5" fillId="0" borderId="0" xfId="0" applyNumberFormat="1" applyFont="1" applyAlignment="1">
      <alignment horizontal="left" vertical="top" wrapText="1"/>
    </xf>
    <xf numFmtId="164" fontId="4" fillId="0" borderId="0" xfId="0" applyNumberFormat="1" applyFont="1" applyAlignment="1">
      <alignment horizontal="center" vertical="center"/>
    </xf>
    <xf numFmtId="164" fontId="5" fillId="0" borderId="4" xfId="0" applyNumberFormat="1" applyFont="1" applyBorder="1" applyAlignment="1">
      <alignment horizontal="center" vertical="center" wrapText="1"/>
    </xf>
    <xf numFmtId="164" fontId="5" fillId="0" borderId="5" xfId="0" applyNumberFormat="1" applyFont="1" applyFill="1" applyBorder="1" applyAlignment="1">
      <alignment horizontal="left" vertical="center" wrapText="1"/>
    </xf>
    <xf numFmtId="167"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7" fillId="0" borderId="4" xfId="0" applyNumberFormat="1" applyFont="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xf>
    <xf numFmtId="164" fontId="5" fillId="0" borderId="0" xfId="0" applyNumberFormat="1" applyFont="1" applyFill="1" applyBorder="1" applyAlignment="1">
      <alignment horizontal="justify" wrapText="1"/>
    </xf>
    <xf numFmtId="164" fontId="5" fillId="0" borderId="0" xfId="0" applyNumberFormat="1" applyFont="1" applyAlignment="1">
      <alignment horizontal="center" wrapText="1"/>
    </xf>
    <xf numFmtId="164" fontId="4" fillId="2" borderId="1" xfId="0" applyNumberFormat="1" applyFont="1" applyFill="1" applyBorder="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wrapText="1"/>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center"/>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8" fontId="1" fillId="0" borderId="1" xfId="17" applyFont="1" applyFill="1" applyBorder="1" applyAlignment="1" applyProtection="1">
      <alignment horizontal="center" vertical="center" wrapText="1"/>
      <protection/>
    </xf>
    <xf numFmtId="167" fontId="5"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7" fontId="5" fillId="0" borderId="0" xfId="0" applyNumberFormat="1" applyFont="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vertical="center" wrapText="1"/>
    </xf>
    <xf numFmtId="164" fontId="4" fillId="2" borderId="1" xfId="0" applyNumberFormat="1" applyFont="1" applyFill="1" applyBorder="1" applyAlignment="1">
      <alignment horizontal="left"/>
    </xf>
    <xf numFmtId="164" fontId="5" fillId="0" borderId="9" xfId="0" applyNumberFormat="1" applyFont="1" applyBorder="1" applyAlignment="1">
      <alignment horizontal="center" vertical="top" wrapText="1"/>
    </xf>
    <xf numFmtId="164" fontId="5" fillId="0" borderId="4" xfId="0" applyNumberFormat="1" applyFont="1" applyFill="1" applyBorder="1" applyAlignment="1">
      <alignment horizontal="left" wrapText="1"/>
    </xf>
    <xf numFmtId="168" fontId="1" fillId="0" borderId="4" xfId="17" applyFont="1" applyFill="1" applyBorder="1" applyAlignment="1" applyProtection="1">
      <alignment horizontal="right" wrapText="1"/>
      <protection/>
    </xf>
    <xf numFmtId="164" fontId="4" fillId="3" borderId="5" xfId="0" applyNumberFormat="1" applyFont="1" applyFill="1" applyBorder="1" applyAlignment="1">
      <alignment horizontal="center" vertical="center" wrapText="1"/>
    </xf>
    <xf numFmtId="168" fontId="8" fillId="3" borderId="10" xfId="17" applyFont="1" applyFill="1" applyBorder="1" applyAlignment="1" applyProtection="1">
      <alignment horizontal="right" vertical="top" wrapText="1"/>
      <protection/>
    </xf>
    <xf numFmtId="164" fontId="4" fillId="2" borderId="1" xfId="0" applyNumberFormat="1" applyFont="1" applyFill="1" applyBorder="1" applyAlignment="1">
      <alignment horizontal="left" vertical="center"/>
    </xf>
    <xf numFmtId="164" fontId="4" fillId="0" borderId="0" xfId="0" applyNumberFormat="1" applyFont="1" applyFill="1" applyBorder="1" applyAlignment="1">
      <alignment horizontal="left" vertical="center" wrapText="1"/>
    </xf>
    <xf numFmtId="164" fontId="5" fillId="0" borderId="11" xfId="0" applyNumberFormat="1" applyFont="1" applyFill="1" applyBorder="1" applyAlignment="1">
      <alignment/>
    </xf>
    <xf numFmtId="164" fontId="4" fillId="4" borderId="4" xfId="0" applyNumberFormat="1" applyFont="1" applyFill="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4" xfId="0" applyNumberFormat="1" applyFont="1" applyFill="1" applyBorder="1" applyAlignment="1">
      <alignment horizontal="left" vertical="top" wrapText="1"/>
    </xf>
    <xf numFmtId="169" fontId="5" fillId="0" borderId="9" xfId="0" applyNumberFormat="1" applyFont="1" applyBorder="1" applyAlignment="1">
      <alignment horizontal="center" vertical="top" wrapText="1"/>
    </xf>
    <xf numFmtId="170" fontId="5" fillId="0" borderId="9" xfId="0" applyNumberFormat="1" applyFont="1" applyBorder="1" applyAlignment="1">
      <alignment horizontal="right" vertical="top" wrapText="1"/>
    </xf>
    <xf numFmtId="169" fontId="5" fillId="0" borderId="4" xfId="0" applyNumberFormat="1" applyFont="1" applyBorder="1" applyAlignment="1">
      <alignment horizontal="center" vertical="top" wrapText="1"/>
    </xf>
    <xf numFmtId="164" fontId="5" fillId="0" borderId="12" xfId="0" applyNumberFormat="1" applyFont="1" applyBorder="1" applyAlignment="1">
      <alignment horizontal="left"/>
    </xf>
    <xf numFmtId="169" fontId="4" fillId="3" borderId="12" xfId="0" applyNumberFormat="1" applyFont="1" applyFill="1" applyBorder="1" applyAlignment="1">
      <alignment horizontal="center" vertical="center" wrapText="1"/>
    </xf>
    <xf numFmtId="170" fontId="4" fillId="3" borderId="5" xfId="0" applyNumberFormat="1" applyFont="1" applyFill="1" applyBorder="1" applyAlignment="1">
      <alignment horizontal="right" vertical="center" wrapText="1"/>
    </xf>
    <xf numFmtId="164" fontId="5" fillId="0" borderId="8" xfId="0" applyNumberFormat="1"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164" fontId="4" fillId="0" borderId="13"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8" fontId="8" fillId="0" borderId="1" xfId="17" applyFont="1" applyFill="1" applyBorder="1" applyAlignment="1" applyProtection="1">
      <alignment horizontal="right"/>
      <protection/>
    </xf>
    <xf numFmtId="164" fontId="4" fillId="3"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top" wrapText="1"/>
    </xf>
    <xf numFmtId="164" fontId="5" fillId="0" borderId="1" xfId="0" applyNumberFormat="1" applyFont="1" applyFill="1" applyBorder="1" applyAlignment="1">
      <alignment horizontal="left" wrapText="1"/>
    </xf>
    <xf numFmtId="169" fontId="5" fillId="0" borderId="1" xfId="0" applyNumberFormat="1" applyFont="1" applyBorder="1" applyAlignment="1">
      <alignment horizontal="center" vertical="top" wrapText="1"/>
    </xf>
    <xf numFmtId="170" fontId="5" fillId="0" borderId="1" xfId="0" applyNumberFormat="1" applyFont="1" applyBorder="1" applyAlignment="1">
      <alignment horizontal="right" vertical="top" wrapText="1"/>
    </xf>
    <xf numFmtId="169" fontId="4" fillId="3" borderId="1" xfId="0" applyNumberFormat="1" applyFont="1" applyFill="1" applyBorder="1" applyAlignment="1">
      <alignment horizontal="center" vertical="top" wrapText="1"/>
    </xf>
    <xf numFmtId="170" fontId="4" fillId="3" borderId="1" xfId="0" applyNumberFormat="1" applyFont="1" applyFill="1" applyBorder="1" applyAlignment="1">
      <alignment horizontal="right" vertical="top" wrapText="1"/>
    </xf>
    <xf numFmtId="164" fontId="5" fillId="0" borderId="0" xfId="0" applyNumberFormat="1" applyFont="1" applyFill="1" applyBorder="1" applyAlignment="1">
      <alignment horizontal="left" vertical="center" wrapText="1"/>
    </xf>
    <xf numFmtId="164" fontId="1" fillId="5" borderId="0" xfId="0" applyFont="1" applyFill="1" applyBorder="1" applyAlignment="1">
      <alignment horizontal="justify" vertical="center" wrapText="1"/>
    </xf>
    <xf numFmtId="171" fontId="0" fillId="0" borderId="0" xfId="0" applyNumberFormat="1" applyAlignment="1">
      <alignment/>
    </xf>
    <xf numFmtId="164" fontId="4" fillId="0" borderId="0" xfId="0" applyNumberFormat="1" applyFont="1" applyFill="1" applyBorder="1" applyAlignment="1">
      <alignment horizontal="left" vertical="center"/>
    </xf>
    <xf numFmtId="164" fontId="4" fillId="3" borderId="4"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5" fillId="0" borderId="4" xfId="0" applyNumberFormat="1" applyFont="1" applyBorder="1" applyAlignment="1">
      <alignment horizontal="center" vertical="top" wrapText="1"/>
    </xf>
    <xf numFmtId="164" fontId="5" fillId="0" borderId="5" xfId="0" applyNumberFormat="1" applyFont="1" applyFill="1" applyBorder="1" applyAlignment="1">
      <alignment horizontal="left" wrapText="1"/>
    </xf>
    <xf numFmtId="168" fontId="1" fillId="0" borderId="1" xfId="17" applyFont="1" applyFill="1" applyBorder="1" applyAlignment="1" applyProtection="1">
      <alignment horizontal="right" vertical="center"/>
      <protection/>
    </xf>
    <xf numFmtId="164" fontId="1" fillId="0" borderId="4" xfId="0" applyNumberFormat="1" applyFont="1" applyBorder="1" applyAlignment="1">
      <alignment horizontal="center" vertical="top" wrapText="1"/>
    </xf>
    <xf numFmtId="164" fontId="1" fillId="0" borderId="1" xfId="0" applyFont="1" applyBorder="1" applyAlignment="1">
      <alignment horizontal="left" vertical="center" wrapText="1"/>
    </xf>
    <xf numFmtId="172" fontId="5" fillId="0" borderId="1" xfId="0" applyNumberFormat="1" applyFont="1" applyBorder="1" applyAlignment="1">
      <alignment horizontal="right" vertical="center"/>
    </xf>
    <xf numFmtId="164" fontId="5" fillId="0" borderId="1" xfId="0" applyFont="1" applyBorder="1" applyAlignment="1">
      <alignment horizontal="right" vertical="center"/>
    </xf>
    <xf numFmtId="171" fontId="4" fillId="3" borderId="1" xfId="0" applyNumberFormat="1" applyFont="1" applyFill="1" applyBorder="1" applyAlignment="1">
      <alignment horizontal="righ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wrapText="1"/>
    </xf>
    <xf numFmtId="164" fontId="4" fillId="3" borderId="1" xfId="0" applyNumberFormat="1" applyFont="1" applyFill="1" applyBorder="1" applyAlignment="1">
      <alignment horizontal="center" vertical="center" wrapText="1"/>
    </xf>
    <xf numFmtId="168" fontId="1" fillId="0" borderId="1" xfId="17" applyFont="1" applyFill="1" applyBorder="1" applyAlignment="1" applyProtection="1">
      <alignment horizontal="right" vertical="top" wrapText="1"/>
      <protection/>
    </xf>
    <xf numFmtId="168" fontId="8" fillId="3" borderId="1" xfId="17" applyFont="1" applyFill="1" applyBorder="1" applyAlignment="1" applyProtection="1">
      <alignment horizontal="right" vertical="top" wrapText="1"/>
      <protection/>
    </xf>
    <xf numFmtId="164" fontId="5" fillId="0" borderId="4" xfId="0" applyNumberFormat="1" applyFont="1" applyFill="1" applyBorder="1" applyAlignment="1">
      <alignment horizontal="left" vertical="center" wrapText="1"/>
    </xf>
    <xf numFmtId="169" fontId="5" fillId="0" borderId="9" xfId="0" applyNumberFormat="1" applyFont="1" applyBorder="1" applyAlignment="1">
      <alignment horizontal="center" vertical="center" wrapText="1"/>
    </xf>
    <xf numFmtId="168" fontId="5" fillId="0" borderId="9" xfId="0" applyNumberFormat="1" applyFont="1" applyBorder="1" applyAlignment="1">
      <alignment horizontal="right" vertical="center" wrapText="1"/>
    </xf>
    <xf numFmtId="169" fontId="5" fillId="0" borderId="4" xfId="0" applyNumberFormat="1" applyFont="1" applyBorder="1" applyAlignment="1">
      <alignment horizontal="center" vertical="center" wrapText="1"/>
    </xf>
    <xf numFmtId="164" fontId="4" fillId="3" borderId="12" xfId="0" applyNumberFormat="1" applyFont="1" applyFill="1" applyBorder="1" applyAlignment="1">
      <alignment vertical="top" wrapText="1"/>
    </xf>
    <xf numFmtId="169" fontId="4" fillId="3" borderId="4" xfId="0" applyNumberFormat="1" applyFont="1" applyFill="1" applyBorder="1" applyAlignment="1">
      <alignment horizontal="center" vertical="top" wrapText="1"/>
    </xf>
    <xf numFmtId="168" fontId="8" fillId="3" borderId="4" xfId="17" applyFont="1" applyFill="1" applyBorder="1" applyAlignment="1" applyProtection="1">
      <alignment horizontal="right" vertical="top" wrapText="1"/>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wrapText="1"/>
    </xf>
    <xf numFmtId="169" fontId="4" fillId="0" borderId="0" xfId="0" applyNumberFormat="1" applyFont="1" applyFill="1" applyBorder="1" applyAlignment="1">
      <alignment horizontal="center" vertical="top" wrapText="1"/>
    </xf>
    <xf numFmtId="168" fontId="8" fillId="0" borderId="0" xfId="17" applyFont="1" applyFill="1" applyBorder="1" applyAlignment="1" applyProtection="1">
      <alignment horizontal="right" vertical="top" wrapText="1"/>
      <protection/>
    </xf>
    <xf numFmtId="168" fontId="1" fillId="0" borderId="0" xfId="17" applyFont="1" applyFill="1" applyBorder="1" applyAlignment="1" applyProtection="1">
      <alignment horizontal="right" vertical="top" wrapText="1"/>
      <protection/>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justify" vertical="top" wrapText="1"/>
    </xf>
    <xf numFmtId="169" fontId="4" fillId="5" borderId="0" xfId="0" applyNumberFormat="1" applyFont="1" applyFill="1" applyBorder="1" applyAlignment="1">
      <alignment horizontal="center" vertical="top" wrapText="1"/>
    </xf>
    <xf numFmtId="168" fontId="1" fillId="5" borderId="0" xfId="17" applyFont="1" applyFill="1" applyBorder="1" applyAlignment="1" applyProtection="1">
      <alignment horizontal="right" vertical="top" wrapText="1"/>
      <protection/>
    </xf>
    <xf numFmtId="164" fontId="5" fillId="0" borderId="0" xfId="0" applyNumberFormat="1" applyFont="1" applyAlignment="1">
      <alignment/>
    </xf>
    <xf numFmtId="168" fontId="8" fillId="0" borderId="1" xfId="17" applyFont="1" applyFill="1" applyBorder="1" applyAlignment="1" applyProtection="1">
      <alignment horizontal="right" vertical="center" wrapText="1"/>
      <protection/>
    </xf>
    <xf numFmtId="166" fontId="5" fillId="0" borderId="0" xfId="0" applyNumberFormat="1" applyFont="1" applyAlignment="1">
      <alignment/>
    </xf>
    <xf numFmtId="169" fontId="4" fillId="4" borderId="4" xfId="0" applyNumberFormat="1" applyFont="1" applyFill="1" applyBorder="1" applyAlignment="1">
      <alignment horizontal="center" vertical="center" wrapText="1"/>
    </xf>
    <xf numFmtId="169" fontId="1" fillId="0" borderId="4" xfId="19" applyNumberFormat="1" applyFont="1" applyFill="1" applyBorder="1" applyAlignment="1" applyProtection="1">
      <alignment horizontal="center" vertical="center" wrapText="1"/>
      <protection/>
    </xf>
    <xf numFmtId="168" fontId="1" fillId="0" borderId="4" xfId="17" applyFont="1" applyFill="1" applyBorder="1" applyAlignment="1" applyProtection="1">
      <alignment horizontal="right" vertical="center" wrapText="1"/>
      <protection/>
    </xf>
    <xf numFmtId="164" fontId="4" fillId="0" borderId="0" xfId="0" applyNumberFormat="1" applyFont="1" applyAlignment="1">
      <alignment/>
    </xf>
    <xf numFmtId="164" fontId="5" fillId="0" borderId="4" xfId="0" applyNumberFormat="1" applyFont="1" applyBorder="1" applyAlignment="1">
      <alignment horizontal="center" vertical="top" wrapText="1"/>
    </xf>
    <xf numFmtId="164" fontId="5" fillId="0" borderId="4" xfId="0" applyNumberFormat="1" applyFont="1" applyFill="1" applyBorder="1" applyAlignment="1">
      <alignment vertical="top" wrapText="1"/>
    </xf>
    <xf numFmtId="168" fontId="4" fillId="0" borderId="0" xfId="0" applyNumberFormat="1" applyFont="1" applyAlignment="1">
      <alignment/>
    </xf>
    <xf numFmtId="164" fontId="5" fillId="0" borderId="14" xfId="0" applyNumberFormat="1" applyFont="1" applyBorder="1" applyAlignment="1">
      <alignment horizontal="center" vertical="top" wrapText="1"/>
    </xf>
    <xf numFmtId="169" fontId="5" fillId="0" borderId="14" xfId="0" applyNumberFormat="1" applyFont="1" applyBorder="1" applyAlignment="1">
      <alignment horizontal="center" vertical="top" wrapText="1"/>
    </xf>
    <xf numFmtId="164" fontId="4" fillId="0" borderId="0" xfId="0" applyFont="1" applyBorder="1" applyAlignment="1">
      <alignment horizontal="left" vertical="center" wrapText="1"/>
    </xf>
    <xf numFmtId="164" fontId="5" fillId="0" borderId="0" xfId="0" applyFont="1" applyAlignment="1">
      <alignment horizontal="left" vertical="center" wrapText="1"/>
    </xf>
    <xf numFmtId="174" fontId="5" fillId="0" borderId="0" xfId="0" applyNumberFormat="1" applyFont="1" applyAlignment="1">
      <alignment/>
    </xf>
    <xf numFmtId="164" fontId="5" fillId="0" borderId="9" xfId="0" applyNumberFormat="1" applyFont="1" applyBorder="1" applyAlignment="1">
      <alignment horizontal="right" vertical="top" wrapText="1"/>
    </xf>
    <xf numFmtId="164" fontId="4" fillId="3" borderId="4" xfId="0" applyNumberFormat="1" applyFont="1" applyFill="1" applyBorder="1" applyAlignment="1">
      <alignment horizontal="right" vertical="top" wrapText="1"/>
    </xf>
    <xf numFmtId="164" fontId="4" fillId="0" borderId="0" xfId="0" applyNumberFormat="1" applyFont="1" applyAlignment="1">
      <alignment horizontal="center" vertical="center" wrapText="1"/>
    </xf>
    <xf numFmtId="169" fontId="5" fillId="0" borderId="0" xfId="0" applyNumberFormat="1" applyFont="1" applyAlignment="1">
      <alignment horizontal="center" vertical="top" wrapText="1"/>
    </xf>
    <xf numFmtId="166" fontId="5" fillId="0" borderId="0" xfId="0" applyNumberFormat="1" applyFont="1" applyAlignment="1">
      <alignment horizontal="center" vertical="top" wrapText="1"/>
    </xf>
    <xf numFmtId="164" fontId="5" fillId="0" borderId="15" xfId="0" applyNumberFormat="1" applyFont="1" applyFill="1" applyBorder="1" applyAlignment="1">
      <alignment/>
    </xf>
    <xf numFmtId="164" fontId="4" fillId="2" borderId="4" xfId="0" applyNumberFormat="1" applyFont="1" applyFill="1" applyBorder="1" applyAlignment="1">
      <alignment horizontal="center" vertical="center"/>
    </xf>
    <xf numFmtId="168" fontId="5" fillId="0" borderId="4" xfId="0" applyNumberFormat="1" applyFont="1" applyBorder="1" applyAlignment="1">
      <alignment horizontal="right" vertical="top" wrapText="1"/>
    </xf>
    <xf numFmtId="164" fontId="5" fillId="0" borderId="4" xfId="0" applyNumberFormat="1" applyFont="1" applyFill="1" applyBorder="1" applyAlignment="1">
      <alignment horizontal="right" vertical="center" wrapText="1"/>
    </xf>
    <xf numFmtId="164" fontId="5" fillId="3" borderId="4" xfId="0" applyNumberFormat="1" applyFont="1" applyFill="1" applyBorder="1" applyAlignment="1">
      <alignment horizontal="center" vertical="center" wrapText="1"/>
    </xf>
    <xf numFmtId="168" fontId="8" fillId="3" borderId="4" xfId="17" applyFont="1" applyFill="1" applyBorder="1" applyAlignment="1" applyProtection="1">
      <alignment horizontal="right" vertical="center" wrapText="1"/>
      <protection/>
    </xf>
    <xf numFmtId="164" fontId="4" fillId="2" borderId="1" xfId="0" applyNumberFormat="1" applyFont="1" applyFill="1" applyBorder="1" applyAlignment="1">
      <alignment/>
    </xf>
    <xf numFmtId="164" fontId="5" fillId="0" borderId="0" xfId="0" applyNumberFormat="1" applyFont="1" applyAlignment="1">
      <alignment horizontal="left"/>
    </xf>
    <xf numFmtId="168" fontId="8" fillId="0" borderId="1" xfId="17" applyFont="1" applyFill="1" applyBorder="1" applyAlignment="1" applyProtection="1">
      <alignment horizontal="center"/>
      <protection/>
    </xf>
    <xf numFmtId="166" fontId="9" fillId="5" borderId="0" xfId="0" applyNumberFormat="1" applyFont="1" applyFill="1" applyAlignment="1">
      <alignment horizontal="center"/>
    </xf>
    <xf numFmtId="164" fontId="4" fillId="3" borderId="16"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18" xfId="0" applyNumberFormat="1" applyFont="1" applyFill="1" applyBorder="1" applyAlignment="1">
      <alignment horizontal="left" vertical="center" wrapText="1"/>
    </xf>
    <xf numFmtId="169" fontId="5" fillId="0" borderId="19" xfId="0" applyNumberFormat="1" applyFont="1" applyBorder="1" applyAlignment="1">
      <alignment horizontal="center" vertical="center" wrapText="1"/>
    </xf>
    <xf numFmtId="170" fontId="5" fillId="0" borderId="20" xfId="0" applyNumberFormat="1" applyFont="1" applyBorder="1" applyAlignment="1">
      <alignment horizontal="right" vertical="center" wrapText="1"/>
    </xf>
    <xf numFmtId="164" fontId="5" fillId="0" borderId="21" xfId="0" applyNumberFormat="1" applyFont="1" applyBorder="1" applyAlignment="1">
      <alignment horizontal="center" vertical="center" wrapText="1"/>
    </xf>
    <xf numFmtId="169" fontId="5" fillId="0" borderId="1" xfId="0" applyNumberFormat="1" applyFont="1" applyBorder="1" applyAlignment="1">
      <alignment horizontal="center" vertical="center" wrapText="1"/>
    </xf>
    <xf numFmtId="170" fontId="5" fillId="0" borderId="22" xfId="0" applyNumberFormat="1" applyFont="1" applyBorder="1" applyAlignment="1">
      <alignment horizontal="right" vertical="center" wrapText="1"/>
    </xf>
    <xf numFmtId="166" fontId="10" fillId="5" borderId="0" xfId="0" applyNumberFormat="1" applyFont="1" applyFill="1" applyAlignment="1">
      <alignment/>
    </xf>
    <xf numFmtId="164" fontId="5" fillId="3" borderId="5" xfId="0" applyNumberFormat="1" applyFont="1" applyFill="1" applyBorder="1" applyAlignment="1">
      <alignment horizontal="center" vertical="top" wrapText="1"/>
    </xf>
    <xf numFmtId="164" fontId="4" fillId="3" borderId="23" xfId="0" applyNumberFormat="1" applyFont="1" applyFill="1" applyBorder="1" applyAlignment="1">
      <alignment horizontal="center" vertical="top" wrapText="1"/>
    </xf>
    <xf numFmtId="169" fontId="5" fillId="3" borderId="16" xfId="0" applyNumberFormat="1" applyFont="1" applyFill="1" applyBorder="1" applyAlignment="1">
      <alignment horizontal="center" vertical="top" wrapText="1"/>
    </xf>
    <xf numFmtId="164" fontId="5" fillId="0" borderId="0" xfId="0" applyFont="1" applyBorder="1" applyAlignment="1">
      <alignment horizontal="justify" vertical="center" wrapText="1"/>
    </xf>
    <xf numFmtId="164" fontId="5" fillId="0" borderId="0" xfId="0" applyNumberFormat="1" applyFont="1" applyBorder="1" applyAlignment="1">
      <alignment horizontal="justify" vertical="center" wrapText="1"/>
    </xf>
    <xf numFmtId="164" fontId="5" fillId="3" borderId="1" xfId="0" applyNumberFormat="1" applyFont="1" applyFill="1" applyBorder="1" applyAlignment="1">
      <alignment horizontal="center" vertical="center" wrapText="1"/>
    </xf>
    <xf numFmtId="168" fontId="1" fillId="0" borderId="1" xfId="17" applyFont="1" applyFill="1" applyBorder="1" applyAlignment="1" applyProtection="1">
      <alignment horizontal="right" vertical="center" wrapText="1"/>
      <protection/>
    </xf>
    <xf numFmtId="168" fontId="8" fillId="3" borderId="7" xfId="17" applyFont="1" applyFill="1" applyBorder="1" applyAlignment="1" applyProtection="1">
      <alignment horizontal="right" vertical="center" wrapText="1"/>
      <protection/>
    </xf>
    <xf numFmtId="176" fontId="5" fillId="0" borderId="0" xfId="0" applyNumberFormat="1" applyFont="1" applyAlignment="1">
      <alignment/>
    </xf>
    <xf numFmtId="164" fontId="5" fillId="0" borderId="8" xfId="0" applyNumberFormat="1" applyFont="1" applyBorder="1" applyAlignment="1">
      <alignment/>
    </xf>
    <xf numFmtId="168" fontId="11" fillId="0" borderId="4" xfId="17" applyFont="1" applyFill="1" applyBorder="1" applyAlignment="1" applyProtection="1">
      <alignment horizontal="center" vertical="center" wrapText="1"/>
      <protection/>
    </xf>
    <xf numFmtId="177" fontId="5" fillId="0" borderId="4" xfId="0" applyNumberFormat="1" applyFont="1" applyBorder="1" applyAlignment="1">
      <alignment horizontal="center" vertical="center" wrapText="1"/>
    </xf>
    <xf numFmtId="168" fontId="1" fillId="0" borderId="4" xfId="17" applyFont="1" applyFill="1" applyBorder="1" applyAlignment="1" applyProtection="1">
      <alignment horizontal="center" vertical="center" wrapText="1"/>
      <protection/>
    </xf>
    <xf numFmtId="168" fontId="1" fillId="3" borderId="4" xfId="17" applyFont="1" applyFill="1" applyBorder="1" applyAlignment="1" applyProtection="1">
      <alignment horizontal="center" vertical="center" wrapText="1"/>
      <protection/>
    </xf>
    <xf numFmtId="164" fontId="4" fillId="3" borderId="6"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xf>
    <xf numFmtId="168" fontId="1" fillId="0" borderId="10" xfId="17" applyFont="1" applyFill="1" applyBorder="1" applyAlignment="1" applyProtection="1">
      <alignment horizontal="right" vertical="center" wrapText="1"/>
      <protection/>
    </xf>
    <xf numFmtId="168" fontId="8" fillId="0" borderId="10" xfId="17" applyFont="1" applyFill="1" applyBorder="1" applyAlignment="1" applyProtection="1">
      <alignment horizontal="right" vertical="center" wrapText="1"/>
      <protection/>
    </xf>
    <xf numFmtId="164" fontId="5" fillId="0" borderId="0" xfId="0" applyNumberFormat="1" applyFont="1" applyFill="1" applyBorder="1" applyAlignment="1">
      <alignment horizontal="left" vertical="center"/>
    </xf>
    <xf numFmtId="164" fontId="0" fillId="0" borderId="0" xfId="0" applyFont="1" applyBorder="1" applyAlignment="1">
      <alignment horizontal="justify" vertical="center" wrapText="1"/>
    </xf>
    <xf numFmtId="166" fontId="5" fillId="0" borderId="1" xfId="0" applyNumberFormat="1" applyFont="1" applyBorder="1" applyAlignment="1">
      <alignment horizontal="right" vertical="center"/>
    </xf>
    <xf numFmtId="168" fontId="11" fillId="3" borderId="4" xfId="17" applyFont="1" applyFill="1" applyBorder="1" applyAlignment="1" applyProtection="1">
      <alignment horizontal="center" vertical="center" wrapText="1"/>
      <protection/>
    </xf>
    <xf numFmtId="164" fontId="5" fillId="0" borderId="4" xfId="0" applyNumberFormat="1" applyFont="1" applyFill="1" applyBorder="1" applyAlignment="1">
      <alignment vertical="center" wrapText="1"/>
    </xf>
    <xf numFmtId="164" fontId="4" fillId="6" borderId="24" xfId="0" applyFont="1" applyFill="1" applyBorder="1" applyAlignment="1">
      <alignment horizontal="center"/>
    </xf>
    <xf numFmtId="178" fontId="4" fillId="7" borderId="25" xfId="17" applyNumberFormat="1" applyFont="1" applyFill="1" applyBorder="1" applyAlignment="1" applyProtection="1">
      <alignment horizontal="center" wrapText="1"/>
      <protection/>
    </xf>
    <xf numFmtId="164" fontId="4" fillId="7" borderId="25" xfId="0" applyFont="1" applyFill="1" applyBorder="1" applyAlignment="1">
      <alignment horizontal="center" vertical="center"/>
    </xf>
    <xf numFmtId="164" fontId="4" fillId="7" borderId="25" xfId="0" applyFont="1" applyFill="1" applyBorder="1" applyAlignment="1">
      <alignment horizontal="center" wrapText="1"/>
    </xf>
    <xf numFmtId="164" fontId="4" fillId="8" borderId="25" xfId="0" applyFont="1" applyFill="1" applyBorder="1" applyAlignment="1">
      <alignment horizontal="justify" wrapText="1"/>
    </xf>
    <xf numFmtId="177" fontId="5" fillId="9" borderId="25" xfId="17" applyNumberFormat="1" applyFont="1" applyFill="1" applyBorder="1" applyAlignment="1" applyProtection="1">
      <alignment horizontal="center" vertical="center"/>
      <protection/>
    </xf>
    <xf numFmtId="178" fontId="5" fillId="9" borderId="25" xfId="17" applyNumberFormat="1" applyFont="1" applyFill="1" applyBorder="1" applyAlignment="1" applyProtection="1">
      <alignment horizontal="center" vertical="center"/>
      <protection/>
    </xf>
    <xf numFmtId="164" fontId="4" fillId="0" borderId="0" xfId="0" applyFont="1" applyBorder="1" applyAlignment="1">
      <alignment horizontal="center" vertical="center" wrapText="1"/>
    </xf>
    <xf numFmtId="164" fontId="4" fillId="6" borderId="26" xfId="0" applyFont="1" applyFill="1" applyBorder="1" applyAlignment="1">
      <alignment horizontal="center"/>
    </xf>
    <xf numFmtId="179" fontId="5" fillId="9" borderId="25" xfId="17" applyNumberFormat="1" applyFont="1" applyFill="1" applyBorder="1" applyAlignment="1" applyProtection="1">
      <alignment vertical="center"/>
      <protection/>
    </xf>
    <xf numFmtId="178" fontId="5" fillId="9" borderId="25" xfId="17" applyNumberFormat="1" applyFont="1" applyFill="1" applyBorder="1" applyAlignment="1" applyProtection="1">
      <alignment vertical="center"/>
      <protection/>
    </xf>
    <xf numFmtId="164" fontId="4" fillId="0" borderId="0" xfId="0" applyFont="1" applyBorder="1" applyAlignment="1">
      <alignment horizontal="right" vertical="center"/>
    </xf>
    <xf numFmtId="178" fontId="4" fillId="7" borderId="25" xfId="17" applyNumberFormat="1" applyFont="1" applyFill="1" applyBorder="1" applyAlignment="1" applyProtection="1">
      <alignment horizontal="left" wrapText="1"/>
      <protection/>
    </xf>
    <xf numFmtId="178" fontId="4" fillId="9" borderId="25" xfId="17" applyNumberFormat="1" applyFont="1" applyFill="1" applyBorder="1" applyAlignment="1" applyProtection="1">
      <alignment vertical="center"/>
      <protection/>
    </xf>
  </cellXfs>
  <cellStyles count="10">
    <cellStyle name="Normal" xfId="0"/>
    <cellStyle name="Comma" xfId="15"/>
    <cellStyle name="Comma [0]" xfId="16"/>
    <cellStyle name="Currency" xfId="17"/>
    <cellStyle name="Currency [0]" xfId="18"/>
    <cellStyle name="Percent" xfId="19"/>
    <cellStyle name="Título 1" xfId="20"/>
    <cellStyle name="Moeda 4" xfId="21"/>
    <cellStyle name="Result 1" xfId="22"/>
    <cellStyle name="Resultado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41"/>
  <sheetViews>
    <sheetView tabSelected="1" zoomScale="130" zoomScaleNormal="130" workbookViewId="0" topLeftCell="A70">
      <selection activeCell="A88" sqref="A88"/>
    </sheetView>
  </sheetViews>
  <sheetFormatPr defaultColWidth="9.00390625" defaultRowHeight="14.25"/>
  <cols>
    <col min="1" max="1" width="9.25390625" style="1" customWidth="1"/>
    <col min="2" max="2" width="8.625" style="1" customWidth="1"/>
    <col min="3" max="5" width="9.25390625" style="1" customWidth="1"/>
    <col min="6" max="6" width="31.25390625" style="1" customWidth="1"/>
    <col min="7" max="7" width="18.625" style="1" customWidth="1"/>
    <col min="8" max="8" width="10.25390625" style="2" customWidth="1"/>
    <col min="9" max="9" width="15.25390625" style="1" customWidth="1"/>
    <col min="10" max="10" width="12.75390625" style="1" customWidth="1"/>
    <col min="11" max="64" width="10.25390625" style="1" customWidth="1"/>
    <col min="65" max="16384" width="9.75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23" t="s">
        <v>21</v>
      </c>
      <c r="B20" s="24" t="s">
        <v>22</v>
      </c>
      <c r="C20" s="24"/>
      <c r="D20" s="24"/>
      <c r="E20" s="24"/>
      <c r="F20" s="24">
        <v>2</v>
      </c>
      <c r="G20" s="24"/>
      <c r="H20" s="4"/>
      <c r="I20" s="5"/>
      <c r="J20" s="5"/>
      <c r="K20" s="5"/>
    </row>
    <row r="21" spans="1:11" ht="14.25">
      <c r="A21" s="25"/>
      <c r="B21" s="25"/>
      <c r="C21" s="25"/>
      <c r="D21" s="25"/>
      <c r="E21" s="25"/>
      <c r="F21" s="25"/>
      <c r="G21" s="25"/>
      <c r="H21" s="4"/>
      <c r="I21" s="5"/>
      <c r="J21" s="5"/>
      <c r="K21" s="5"/>
    </row>
    <row r="22" spans="1:11" ht="13.5" customHeight="1">
      <c r="A22" s="26" t="s">
        <v>23</v>
      </c>
      <c r="B22" s="26"/>
      <c r="C22" s="26"/>
      <c r="D22" s="26"/>
      <c r="E22" s="26"/>
      <c r="F22" s="26"/>
      <c r="G22" s="26"/>
      <c r="H22" s="4"/>
      <c r="I22" s="5"/>
      <c r="J22" s="5"/>
      <c r="K22" s="5"/>
    </row>
    <row r="23" spans="1:11" ht="14.25">
      <c r="A23" s="26"/>
      <c r="B23" s="26"/>
      <c r="C23" s="26"/>
      <c r="D23" s="26"/>
      <c r="E23" s="26"/>
      <c r="F23" s="26"/>
      <c r="G23" s="26"/>
      <c r="H23" s="4"/>
      <c r="I23" s="5"/>
      <c r="J23" s="5"/>
      <c r="K23" s="5"/>
    </row>
    <row r="24" spans="1:11" ht="14.25" customHeight="1">
      <c r="A24" s="26" t="s">
        <v>24</v>
      </c>
      <c r="B24" s="26"/>
      <c r="C24" s="26"/>
      <c r="D24" s="26"/>
      <c r="E24" s="26"/>
      <c r="F24" s="26"/>
      <c r="G24" s="26"/>
      <c r="H24" s="4"/>
      <c r="I24" s="5"/>
      <c r="J24" s="5"/>
      <c r="K24" s="5"/>
    </row>
    <row r="25" spans="1:11" ht="14.25">
      <c r="A25" s="26"/>
      <c r="B25" s="26"/>
      <c r="C25" s="26"/>
      <c r="D25" s="26"/>
      <c r="E25" s="26"/>
      <c r="F25" s="26"/>
      <c r="G25" s="26"/>
      <c r="H25" s="4"/>
      <c r="I25" s="5"/>
      <c r="J25" s="5"/>
      <c r="K25" s="5"/>
    </row>
    <row r="26" spans="1:11" ht="14.25">
      <c r="A26" s="27"/>
      <c r="B26" s="27"/>
      <c r="C26" s="27"/>
      <c r="D26" s="27"/>
      <c r="E26" s="27"/>
      <c r="F26" s="27"/>
      <c r="G26" s="27"/>
      <c r="H26" s="4"/>
      <c r="I26" s="5"/>
      <c r="J26" s="5"/>
      <c r="K26" s="5"/>
    </row>
    <row r="27" spans="1:11" ht="15.75">
      <c r="A27" s="27"/>
      <c r="B27" s="27"/>
      <c r="C27" s="27"/>
      <c r="D27" s="27"/>
      <c r="E27" s="27"/>
      <c r="F27" s="27"/>
      <c r="G27" s="27"/>
      <c r="H27" s="4"/>
      <c r="I27" s="5"/>
      <c r="J27" s="5"/>
      <c r="K27" s="5"/>
    </row>
    <row r="28" spans="1:11" ht="14.25" customHeight="1">
      <c r="A28" s="28" t="s">
        <v>25</v>
      </c>
      <c r="B28" s="28"/>
      <c r="C28" s="28"/>
      <c r="D28" s="28"/>
      <c r="E28" s="28"/>
      <c r="F28" s="28"/>
      <c r="G28" s="28"/>
      <c r="H28" s="4"/>
      <c r="I28" s="5"/>
      <c r="J28" s="5"/>
      <c r="K28" s="5"/>
    </row>
    <row r="29" spans="1:11" ht="14.25">
      <c r="A29" s="29"/>
      <c r="B29" s="27"/>
      <c r="C29" s="30"/>
      <c r="D29" s="27"/>
      <c r="E29" s="27"/>
      <c r="F29" s="27"/>
      <c r="G29" s="27"/>
      <c r="H29" s="4"/>
      <c r="I29" s="5"/>
      <c r="J29" s="5"/>
      <c r="K29" s="5"/>
    </row>
    <row r="30" spans="1:11" ht="14.25">
      <c r="A30" s="31" t="s">
        <v>26</v>
      </c>
      <c r="B30" s="31"/>
      <c r="C30" s="31"/>
      <c r="D30" s="31"/>
      <c r="E30" s="31"/>
      <c r="F30" s="31"/>
      <c r="G30" s="31"/>
      <c r="H30" s="4"/>
      <c r="I30" s="5"/>
      <c r="J30" s="5"/>
      <c r="K30" s="5"/>
    </row>
    <row r="31" spans="1:11" ht="14.25">
      <c r="A31" s="32" t="s">
        <v>27</v>
      </c>
      <c r="B31" s="32"/>
      <c r="C31" s="32"/>
      <c r="D31" s="32"/>
      <c r="E31" s="32"/>
      <c r="F31" s="32"/>
      <c r="G31" s="32"/>
      <c r="H31" s="4"/>
      <c r="I31" s="5"/>
      <c r="J31" s="5"/>
      <c r="K31" s="5"/>
    </row>
    <row r="32" spans="1:11" ht="14.25">
      <c r="A32" s="33"/>
      <c r="B32" s="34"/>
      <c r="C32" s="34"/>
      <c r="D32" s="34"/>
      <c r="E32" s="34"/>
      <c r="F32" s="34"/>
      <c r="G32" s="34"/>
      <c r="H32" s="4"/>
      <c r="I32" s="5"/>
      <c r="J32" s="5"/>
      <c r="K32" s="5"/>
    </row>
    <row r="33" spans="1:11" ht="15.75">
      <c r="A33" s="33"/>
      <c r="B33" s="34"/>
      <c r="C33" s="34"/>
      <c r="D33" s="34"/>
      <c r="E33" s="34"/>
      <c r="F33" s="34"/>
      <c r="G33" s="34"/>
      <c r="H33" s="4"/>
      <c r="I33" s="5"/>
      <c r="J33" s="5"/>
      <c r="K33" s="5"/>
    </row>
    <row r="34" spans="1:11" ht="13.5" customHeight="1">
      <c r="A34" s="35" t="s">
        <v>28</v>
      </c>
      <c r="B34" s="35"/>
      <c r="C34" s="35"/>
      <c r="D34" s="35"/>
      <c r="E34" s="35"/>
      <c r="F34" s="35"/>
      <c r="G34" s="35"/>
      <c r="H34" s="4"/>
      <c r="I34" s="5"/>
      <c r="J34" s="5"/>
      <c r="K34" s="5"/>
    </row>
    <row r="35" spans="1:11" ht="26.25" customHeight="1">
      <c r="A35" s="36">
        <v>1</v>
      </c>
      <c r="B35" s="37" t="s">
        <v>29</v>
      </c>
      <c r="C35" s="37"/>
      <c r="D35" s="37"/>
      <c r="E35" s="37"/>
      <c r="F35" s="38" t="s">
        <v>30</v>
      </c>
      <c r="G35" s="38"/>
      <c r="H35" s="4"/>
      <c r="I35" s="5"/>
      <c r="J35" s="5"/>
      <c r="K35" s="5"/>
    </row>
    <row r="36" spans="1:11" ht="13.5" customHeight="1">
      <c r="A36" s="36">
        <v>2</v>
      </c>
      <c r="B36" s="37" t="s">
        <v>31</v>
      </c>
      <c r="C36" s="37"/>
      <c r="D36" s="37"/>
      <c r="E36" s="37"/>
      <c r="F36" s="39" t="s">
        <v>32</v>
      </c>
      <c r="G36" s="39"/>
      <c r="H36" s="4"/>
      <c r="I36" s="5"/>
      <c r="J36" s="5"/>
      <c r="K36" s="5"/>
    </row>
    <row r="37" spans="1:11" ht="13.5" customHeight="1">
      <c r="A37" s="36">
        <v>3</v>
      </c>
      <c r="B37" s="37" t="s">
        <v>33</v>
      </c>
      <c r="C37" s="37"/>
      <c r="D37" s="37"/>
      <c r="E37" s="37"/>
      <c r="F37" s="40">
        <v>1236.43</v>
      </c>
      <c r="G37" s="40"/>
      <c r="H37" s="4"/>
      <c r="I37" s="5"/>
      <c r="J37" s="5"/>
      <c r="K37" s="5"/>
    </row>
    <row r="38" spans="1:11" ht="13.5" customHeight="1">
      <c r="A38" s="36">
        <v>4</v>
      </c>
      <c r="B38" s="37" t="s">
        <v>34</v>
      </c>
      <c r="C38" s="37"/>
      <c r="D38" s="37"/>
      <c r="E38" s="37"/>
      <c r="F38" s="41">
        <v>44562</v>
      </c>
      <c r="G38" s="41"/>
      <c r="H38" s="4"/>
      <c r="I38" s="5"/>
      <c r="J38" s="5"/>
      <c r="K38" s="5"/>
    </row>
    <row r="39" spans="1:11" ht="14.25">
      <c r="A39" s="42"/>
      <c r="B39" s="43"/>
      <c r="C39" s="43"/>
      <c r="D39" s="43"/>
      <c r="E39" s="43"/>
      <c r="F39" s="44"/>
      <c r="G39" s="44"/>
      <c r="H39" s="4"/>
      <c r="I39" s="5"/>
      <c r="J39" s="5"/>
      <c r="K39" s="5"/>
    </row>
    <row r="40" spans="1:11" ht="14.25" customHeight="1">
      <c r="A40" s="45" t="s">
        <v>35</v>
      </c>
      <c r="B40" s="45"/>
      <c r="C40" s="45"/>
      <c r="D40" s="45"/>
      <c r="E40" s="45"/>
      <c r="F40" s="45"/>
      <c r="G40" s="45"/>
      <c r="H40" s="4"/>
      <c r="I40" s="5"/>
      <c r="J40" s="5"/>
      <c r="K40" s="5"/>
    </row>
    <row r="41" spans="1:11" ht="14.25" customHeight="1">
      <c r="A41" s="46"/>
      <c r="B41" s="46"/>
      <c r="C41" s="46"/>
      <c r="D41" s="46"/>
      <c r="E41" s="46"/>
      <c r="F41" s="46"/>
      <c r="G41" s="46"/>
      <c r="H41" s="4"/>
      <c r="I41" s="5"/>
      <c r="J41" s="5"/>
      <c r="K41" s="5"/>
    </row>
    <row r="42" spans="1:11" ht="13.5" customHeight="1">
      <c r="A42" s="47" t="s">
        <v>36</v>
      </c>
      <c r="B42" s="47"/>
      <c r="C42" s="47"/>
      <c r="D42" s="47"/>
      <c r="E42" s="47"/>
      <c r="F42" s="47"/>
      <c r="G42" s="47"/>
      <c r="H42" s="4"/>
      <c r="I42" s="5"/>
      <c r="J42" s="5"/>
      <c r="K42" s="5"/>
    </row>
    <row r="43" spans="1:11" ht="13.5" customHeight="1">
      <c r="A43" s="47"/>
      <c r="B43" s="47"/>
      <c r="C43" s="47"/>
      <c r="D43" s="47"/>
      <c r="E43" s="47"/>
      <c r="F43" s="47"/>
      <c r="G43" s="47"/>
      <c r="H43" s="4"/>
      <c r="I43" s="5"/>
      <c r="J43" s="5"/>
      <c r="K43" s="5"/>
    </row>
    <row r="44" spans="1:11" ht="13.5" customHeight="1">
      <c r="A44" s="47"/>
      <c r="B44" s="47"/>
      <c r="C44" s="47"/>
      <c r="D44" s="47"/>
      <c r="E44" s="47"/>
      <c r="F44" s="47"/>
      <c r="G44" s="47"/>
      <c r="H44" s="4"/>
      <c r="I44" s="5"/>
      <c r="J44" s="5"/>
      <c r="K44" s="5"/>
    </row>
    <row r="45" spans="1:11" ht="14.25" customHeight="1">
      <c r="A45" s="48" t="s">
        <v>37</v>
      </c>
      <c r="B45" s="48"/>
      <c r="C45" s="48"/>
      <c r="D45" s="48"/>
      <c r="E45" s="48"/>
      <c r="F45" s="48"/>
      <c r="G45" s="48"/>
      <c r="H45" s="4"/>
      <c r="I45" s="5"/>
      <c r="J45" s="5"/>
      <c r="K45" s="5"/>
    </row>
    <row r="46" spans="1:11" ht="13.5" customHeight="1">
      <c r="A46" s="21">
        <v>1</v>
      </c>
      <c r="B46" s="22" t="s">
        <v>38</v>
      </c>
      <c r="C46" s="22"/>
      <c r="D46" s="22"/>
      <c r="E46" s="22"/>
      <c r="F46" s="22" t="s">
        <v>39</v>
      </c>
      <c r="G46" s="22"/>
      <c r="H46" s="4"/>
      <c r="I46" s="5"/>
      <c r="J46" s="5"/>
      <c r="K46" s="5"/>
    </row>
    <row r="47" spans="1:11" ht="13.5" customHeight="1">
      <c r="A47" s="49" t="s">
        <v>6</v>
      </c>
      <c r="B47" s="50" t="s">
        <v>40</v>
      </c>
      <c r="C47" s="50"/>
      <c r="D47" s="50"/>
      <c r="E47" s="50"/>
      <c r="F47" s="51">
        <f>F37</f>
        <v>1236.43</v>
      </c>
      <c r="G47" s="51"/>
      <c r="H47" s="4"/>
      <c r="I47" s="5"/>
      <c r="J47" s="5"/>
      <c r="K47" s="5"/>
    </row>
    <row r="48" spans="1:11" ht="13.5" customHeight="1">
      <c r="A48" s="52" t="s">
        <v>41</v>
      </c>
      <c r="B48" s="52"/>
      <c r="C48" s="52"/>
      <c r="D48" s="52"/>
      <c r="E48" s="52"/>
      <c r="F48" s="53">
        <f>SUM(F47)</f>
        <v>1236.43</v>
      </c>
      <c r="G48" s="53"/>
      <c r="H48" s="4"/>
      <c r="I48" s="5"/>
      <c r="J48" s="5"/>
      <c r="K48" s="5"/>
    </row>
    <row r="49" spans="1:11" ht="13.5" customHeight="1">
      <c r="A49" s="47" t="s">
        <v>42</v>
      </c>
      <c r="B49" s="47"/>
      <c r="C49" s="47"/>
      <c r="D49" s="47"/>
      <c r="E49" s="47"/>
      <c r="F49" s="47"/>
      <c r="G49" s="47"/>
      <c r="H49" s="4"/>
      <c r="I49" s="5"/>
      <c r="J49" s="5"/>
      <c r="K49" s="5"/>
    </row>
    <row r="50" spans="1:11" ht="14.25">
      <c r="A50" s="47"/>
      <c r="B50" s="47"/>
      <c r="C50" s="47"/>
      <c r="D50" s="47"/>
      <c r="E50" s="47"/>
      <c r="F50" s="47"/>
      <c r="G50" s="47"/>
      <c r="H50" s="4"/>
      <c r="I50" s="5"/>
      <c r="J50" s="5"/>
      <c r="K50" s="5"/>
    </row>
    <row r="51" spans="1:11" ht="15.75">
      <c r="A51" s="47"/>
      <c r="B51" s="47"/>
      <c r="C51" s="47"/>
      <c r="D51" s="47"/>
      <c r="E51" s="47"/>
      <c r="F51" s="47"/>
      <c r="G51" s="47"/>
      <c r="H51" s="4"/>
      <c r="I51" s="5"/>
      <c r="J51" s="5"/>
      <c r="K51" s="5"/>
    </row>
    <row r="52" spans="1:11" s="1" customFormat="1" ht="14.25" customHeight="1">
      <c r="A52" s="54" t="s">
        <v>43</v>
      </c>
      <c r="B52" s="54"/>
      <c r="C52" s="54"/>
      <c r="D52" s="54"/>
      <c r="E52" s="54"/>
      <c r="F52" s="54"/>
      <c r="G52" s="54"/>
      <c r="H52" s="4"/>
      <c r="I52" s="5"/>
      <c r="J52" s="5"/>
      <c r="K52" s="5"/>
    </row>
    <row r="53" spans="1:11" s="1" customFormat="1" ht="14.25">
      <c r="A53" s="33"/>
      <c r="B53" s="34"/>
      <c r="C53" s="34"/>
      <c r="D53" s="34"/>
      <c r="E53" s="34"/>
      <c r="F53" s="34"/>
      <c r="G53" s="34"/>
      <c r="H53" s="4"/>
      <c r="I53" s="5"/>
      <c r="J53" s="5"/>
      <c r="K53" s="5"/>
    </row>
    <row r="54" spans="1:11" s="1" customFormat="1" ht="13.5" customHeight="1">
      <c r="A54" s="55" t="s">
        <v>44</v>
      </c>
      <c r="B54" s="55"/>
      <c r="C54" s="55"/>
      <c r="D54" s="55"/>
      <c r="E54" s="55"/>
      <c r="F54" s="55"/>
      <c r="G54" s="55"/>
      <c r="H54" s="4"/>
      <c r="I54" s="5"/>
      <c r="J54" s="5"/>
      <c r="K54" s="5"/>
    </row>
    <row r="55" spans="1:11" s="1" customFormat="1" ht="14.25" customHeight="1">
      <c r="A55" s="56"/>
      <c r="B55" s="56"/>
      <c r="C55" s="56"/>
      <c r="D55" s="56"/>
      <c r="E55" s="56"/>
      <c r="F55" s="56"/>
      <c r="G55" s="56"/>
      <c r="H55" s="4"/>
      <c r="I55" s="5"/>
      <c r="J55" s="5"/>
      <c r="K55" s="5"/>
    </row>
    <row r="56" spans="1:11" s="1" customFormat="1" ht="23.25" customHeight="1">
      <c r="A56" s="57" t="s">
        <v>45</v>
      </c>
      <c r="B56" s="57" t="s">
        <v>46</v>
      </c>
      <c r="C56" s="57"/>
      <c r="D56" s="57"/>
      <c r="E56" s="57"/>
      <c r="F56" s="57" t="s">
        <v>47</v>
      </c>
      <c r="G56" s="57" t="s">
        <v>39</v>
      </c>
      <c r="H56" s="4"/>
      <c r="I56" s="5"/>
      <c r="J56" s="5"/>
      <c r="K56" s="5"/>
    </row>
    <row r="57" spans="1:11" s="1" customFormat="1" ht="13.5" customHeight="1">
      <c r="A57" s="58" t="s">
        <v>6</v>
      </c>
      <c r="B57" s="59" t="s">
        <v>48</v>
      </c>
      <c r="C57" s="59"/>
      <c r="D57" s="59"/>
      <c r="E57" s="59"/>
      <c r="F57" s="60">
        <v>0.0833</v>
      </c>
      <c r="G57" s="61">
        <f>F48*F57</f>
        <v>102.994619</v>
      </c>
      <c r="H57" s="4"/>
      <c r="I57" s="5"/>
      <c r="J57" s="5"/>
      <c r="K57" s="5"/>
    </row>
    <row r="58" spans="1:11" s="1" customFormat="1" ht="13.5" customHeight="1">
      <c r="A58" s="58" t="s">
        <v>9</v>
      </c>
      <c r="B58" s="59" t="s">
        <v>49</v>
      </c>
      <c r="C58" s="59"/>
      <c r="D58" s="59"/>
      <c r="E58" s="59"/>
      <c r="F58" s="62">
        <v>0.0833</v>
      </c>
      <c r="G58" s="61">
        <f>F48*F58</f>
        <v>102.994619</v>
      </c>
      <c r="H58" s="4"/>
      <c r="I58" s="5"/>
      <c r="J58" s="5"/>
      <c r="K58" s="5"/>
    </row>
    <row r="59" spans="1:11" s="1" customFormat="1" ht="13.5" customHeight="1">
      <c r="A59" s="14" t="s">
        <v>12</v>
      </c>
      <c r="B59" s="63" t="s">
        <v>50</v>
      </c>
      <c r="C59" s="63"/>
      <c r="D59" s="63"/>
      <c r="E59" s="63"/>
      <c r="F59" s="62">
        <v>0.0278</v>
      </c>
      <c r="G59" s="61">
        <f>F48*F59</f>
        <v>34.372754</v>
      </c>
      <c r="H59" s="4"/>
      <c r="I59" s="5"/>
      <c r="J59" s="5"/>
      <c r="K59" s="5"/>
    </row>
    <row r="60" spans="1:11" s="1" customFormat="1" ht="13.5" customHeight="1">
      <c r="A60" s="21" t="s">
        <v>41</v>
      </c>
      <c r="B60" s="21"/>
      <c r="C60" s="21"/>
      <c r="D60" s="21"/>
      <c r="E60" s="21"/>
      <c r="F60" s="64">
        <f>F57+F58+F59</f>
        <v>0.1944</v>
      </c>
      <c r="G60" s="65">
        <f>G57+G58+G59</f>
        <v>240.361992</v>
      </c>
      <c r="H60" s="4"/>
      <c r="I60" s="5"/>
      <c r="J60" s="5"/>
      <c r="K60" s="5"/>
    </row>
    <row r="61" spans="1:11" s="1" customFormat="1" ht="14.25" customHeight="1">
      <c r="A61" s="66" t="s">
        <v>51</v>
      </c>
      <c r="B61" s="66"/>
      <c r="C61" s="66"/>
      <c r="D61" s="66"/>
      <c r="E61" s="66"/>
      <c r="F61" s="66"/>
      <c r="G61" s="66"/>
      <c r="H61" s="4"/>
      <c r="I61" s="5"/>
      <c r="J61" s="5"/>
      <c r="K61" s="5"/>
    </row>
    <row r="62" spans="1:11" s="1" customFormat="1" ht="14.25">
      <c r="A62" s="66"/>
      <c r="B62" s="66"/>
      <c r="C62" s="66"/>
      <c r="D62" s="66"/>
      <c r="E62" s="66"/>
      <c r="F62" s="66"/>
      <c r="G62" s="66"/>
      <c r="H62" s="4"/>
      <c r="I62" s="5"/>
      <c r="J62" s="5"/>
      <c r="K62" s="5"/>
    </row>
    <row r="63" spans="1:11" s="1" customFormat="1" ht="13.5" customHeight="1">
      <c r="A63" s="66"/>
      <c r="B63" s="66"/>
      <c r="C63" s="66"/>
      <c r="D63" s="66"/>
      <c r="E63" s="66"/>
      <c r="F63" s="66"/>
      <c r="G63" s="66"/>
      <c r="H63" s="4"/>
      <c r="I63" s="5"/>
      <c r="J63" s="5"/>
      <c r="K63" s="5"/>
    </row>
    <row r="64" spans="1:11" s="1" customFormat="1" ht="19.5" customHeight="1">
      <c r="A64" s="67" t="s">
        <v>52</v>
      </c>
      <c r="B64" s="67"/>
      <c r="C64" s="67"/>
      <c r="D64" s="67"/>
      <c r="E64" s="67"/>
      <c r="F64" s="67"/>
      <c r="G64" s="67"/>
      <c r="H64" s="4"/>
      <c r="I64" s="5"/>
      <c r="J64" s="5"/>
      <c r="K64" s="5"/>
    </row>
    <row r="65" spans="1:11" s="1" customFormat="1" ht="13.5" customHeight="1">
      <c r="A65" s="67"/>
      <c r="B65" s="67"/>
      <c r="C65" s="67"/>
      <c r="D65" s="67"/>
      <c r="E65" s="67"/>
      <c r="F65" s="67"/>
      <c r="G65" s="67"/>
      <c r="H65" s="4"/>
      <c r="I65" s="5"/>
      <c r="J65" s="5"/>
      <c r="K65" s="5"/>
    </row>
    <row r="66" spans="1:11" s="1" customFormat="1" ht="13.5" customHeight="1">
      <c r="A66" s="67"/>
      <c r="B66" s="67"/>
      <c r="C66" s="67"/>
      <c r="D66" s="67"/>
      <c r="E66" s="67"/>
      <c r="F66" s="67"/>
      <c r="G66" s="67"/>
      <c r="H66" s="4"/>
      <c r="I66" s="5"/>
      <c r="J66" s="5"/>
      <c r="K66" s="5"/>
    </row>
    <row r="67" spans="1:11" s="1" customFormat="1" ht="14.25" customHeight="1">
      <c r="A67" s="68" t="s">
        <v>53</v>
      </c>
      <c r="B67" s="68"/>
      <c r="C67" s="68"/>
      <c r="D67" s="68"/>
      <c r="E67" s="68"/>
      <c r="F67" s="68"/>
      <c r="G67" s="68"/>
      <c r="H67" s="4"/>
      <c r="I67" s="5"/>
      <c r="J67" s="5"/>
      <c r="K67" s="5"/>
    </row>
    <row r="68" spans="1:11" s="1" customFormat="1" ht="9.75" customHeight="1">
      <c r="A68" s="68"/>
      <c r="B68" s="68"/>
      <c r="C68" s="68"/>
      <c r="D68" s="68"/>
      <c r="E68" s="68"/>
      <c r="F68" s="68"/>
      <c r="G68" s="68"/>
      <c r="H68" s="4"/>
      <c r="I68" s="5"/>
      <c r="J68" s="5"/>
      <c r="K68" s="5"/>
    </row>
    <row r="69" spans="1:11" s="1" customFormat="1" ht="9.75" customHeight="1">
      <c r="A69" s="68"/>
      <c r="B69" s="68"/>
      <c r="C69" s="68"/>
      <c r="D69" s="68"/>
      <c r="E69" s="68"/>
      <c r="F69" s="68"/>
      <c r="G69" s="68"/>
      <c r="H69" s="4"/>
      <c r="I69" s="5"/>
      <c r="J69" s="5"/>
      <c r="K69" s="5"/>
    </row>
    <row r="70" spans="1:11" s="1" customFormat="1" ht="14.25" customHeight="1">
      <c r="A70" s="69" t="s">
        <v>54</v>
      </c>
      <c r="B70" s="69"/>
      <c r="C70" s="69"/>
      <c r="D70" s="69"/>
      <c r="E70" s="69"/>
      <c r="F70" s="69"/>
      <c r="G70" s="70">
        <f>F48+G60</f>
        <v>1476.791992</v>
      </c>
      <c r="H70" s="4"/>
      <c r="I70" s="5"/>
      <c r="J70" s="5"/>
      <c r="K70" s="5"/>
    </row>
    <row r="71" spans="1:11" s="1" customFormat="1" ht="14.25">
      <c r="A71" s="42"/>
      <c r="B71" s="34"/>
      <c r="C71" s="34"/>
      <c r="D71" s="34"/>
      <c r="E71" s="34"/>
      <c r="F71" s="34"/>
      <c r="G71" s="34"/>
      <c r="H71" s="4"/>
      <c r="I71" s="5"/>
      <c r="J71" s="5"/>
      <c r="K71" s="5"/>
    </row>
    <row r="72" spans="1:11" s="1" customFormat="1" ht="13.5" customHeight="1">
      <c r="A72" s="71" t="s">
        <v>55</v>
      </c>
      <c r="B72" s="72" t="s">
        <v>56</v>
      </c>
      <c r="C72" s="72"/>
      <c r="D72" s="72"/>
      <c r="E72" s="72"/>
      <c r="F72" s="72" t="s">
        <v>57</v>
      </c>
      <c r="G72" s="72" t="s">
        <v>39</v>
      </c>
      <c r="H72" s="4"/>
      <c r="I72" s="5"/>
      <c r="J72" s="5"/>
      <c r="K72" s="5"/>
    </row>
    <row r="73" spans="1:11" s="1" customFormat="1" ht="13.5" customHeight="1">
      <c r="A73" s="73" t="s">
        <v>6</v>
      </c>
      <c r="B73" s="74" t="s">
        <v>58</v>
      </c>
      <c r="C73" s="74"/>
      <c r="D73" s="74"/>
      <c r="E73" s="74"/>
      <c r="F73" s="75">
        <v>0.2</v>
      </c>
      <c r="G73" s="76">
        <f>G70*F73</f>
        <v>295.3583984</v>
      </c>
      <c r="H73" s="4"/>
      <c r="I73" s="5"/>
      <c r="J73" s="5"/>
      <c r="K73" s="5"/>
    </row>
    <row r="74" spans="1:11" s="1" customFormat="1" ht="13.5" customHeight="1">
      <c r="A74" s="73" t="s">
        <v>9</v>
      </c>
      <c r="B74" s="74" t="s">
        <v>59</v>
      </c>
      <c r="C74" s="74"/>
      <c r="D74" s="74"/>
      <c r="E74" s="74"/>
      <c r="F74" s="75">
        <v>0.025</v>
      </c>
      <c r="G74" s="76">
        <f>G70*F74</f>
        <v>36.9197998</v>
      </c>
      <c r="H74" s="4"/>
      <c r="I74" s="5"/>
      <c r="J74" s="5"/>
      <c r="K74" s="5"/>
    </row>
    <row r="75" spans="1:11" s="1" customFormat="1" ht="13.5" customHeight="1">
      <c r="A75" s="73" t="s">
        <v>12</v>
      </c>
      <c r="B75" s="74" t="s">
        <v>60</v>
      </c>
      <c r="C75" s="74"/>
      <c r="D75" s="74"/>
      <c r="E75" s="74"/>
      <c r="F75" s="75">
        <v>0.03</v>
      </c>
      <c r="G75" s="76">
        <f>G70*F75</f>
        <v>44.30375976</v>
      </c>
      <c r="H75" s="4"/>
      <c r="I75" s="5"/>
      <c r="J75" s="5"/>
      <c r="K75" s="5"/>
    </row>
    <row r="76" spans="1:11" s="1" customFormat="1" ht="13.5" customHeight="1">
      <c r="A76" s="73" t="s">
        <v>15</v>
      </c>
      <c r="B76" s="74" t="s">
        <v>61</v>
      </c>
      <c r="C76" s="74"/>
      <c r="D76" s="74"/>
      <c r="E76" s="74"/>
      <c r="F76" s="75">
        <v>0.015</v>
      </c>
      <c r="G76" s="76">
        <f>G70*F76</f>
        <v>22.15187988</v>
      </c>
      <c r="H76" s="4"/>
      <c r="I76" s="5"/>
      <c r="J76" s="5"/>
      <c r="K76" s="5"/>
    </row>
    <row r="77" spans="1:11" s="1" customFormat="1" ht="13.5" customHeight="1">
      <c r="A77" s="73" t="s">
        <v>62</v>
      </c>
      <c r="B77" s="74" t="s">
        <v>63</v>
      </c>
      <c r="C77" s="74"/>
      <c r="D77" s="74"/>
      <c r="E77" s="74"/>
      <c r="F77" s="75">
        <v>0.01</v>
      </c>
      <c r="G77" s="76">
        <f>G70*F77</f>
        <v>14.767919919999999</v>
      </c>
      <c r="H77" s="4"/>
      <c r="I77" s="5"/>
      <c r="J77" s="5"/>
      <c r="K77" s="5"/>
    </row>
    <row r="78" spans="1:11" s="1" customFormat="1" ht="13.5" customHeight="1">
      <c r="A78" s="73" t="s">
        <v>64</v>
      </c>
      <c r="B78" s="74" t="s">
        <v>65</v>
      </c>
      <c r="C78" s="74"/>
      <c r="D78" s="74"/>
      <c r="E78" s="74"/>
      <c r="F78" s="75">
        <v>0.006</v>
      </c>
      <c r="G78" s="76">
        <f>G70*F78</f>
        <v>8.860751952</v>
      </c>
      <c r="H78" s="4"/>
      <c r="I78" s="5"/>
      <c r="J78" s="5"/>
      <c r="K78" s="5"/>
    </row>
    <row r="79" spans="1:11" s="1" customFormat="1" ht="13.5" customHeight="1">
      <c r="A79" s="73" t="s">
        <v>66</v>
      </c>
      <c r="B79" s="37" t="s">
        <v>67</v>
      </c>
      <c r="C79" s="37"/>
      <c r="D79" s="37"/>
      <c r="E79" s="37"/>
      <c r="F79" s="75">
        <v>0.002</v>
      </c>
      <c r="G79" s="76">
        <f>G70*F79</f>
        <v>2.9535839839999998</v>
      </c>
      <c r="H79" s="4"/>
      <c r="I79" s="5"/>
      <c r="J79" s="5"/>
      <c r="K79" s="5"/>
    </row>
    <row r="80" spans="1:11" s="1" customFormat="1" ht="13.5" customHeight="1">
      <c r="A80" s="73" t="s">
        <v>68</v>
      </c>
      <c r="B80" s="37" t="s">
        <v>69</v>
      </c>
      <c r="C80" s="37"/>
      <c r="D80" s="37"/>
      <c r="E80" s="37"/>
      <c r="F80" s="75">
        <v>0.08</v>
      </c>
      <c r="G80" s="76">
        <f>G70*F80</f>
        <v>118.14335935999999</v>
      </c>
      <c r="H80" s="4"/>
      <c r="I80" s="5"/>
      <c r="J80" s="5"/>
      <c r="K80" s="5"/>
    </row>
    <row r="81" spans="1:11" s="1" customFormat="1" ht="14.25" customHeight="1">
      <c r="A81" s="71" t="s">
        <v>41</v>
      </c>
      <c r="B81" s="71"/>
      <c r="C81" s="71"/>
      <c r="D81" s="71"/>
      <c r="E81" s="71"/>
      <c r="F81" s="77">
        <v>0.36800000000000005</v>
      </c>
      <c r="G81" s="78">
        <f>G70*F81</f>
        <v>543.459453056</v>
      </c>
      <c r="H81" s="4"/>
      <c r="I81" s="5"/>
      <c r="J81" s="5"/>
      <c r="K81" s="5"/>
    </row>
    <row r="82" spans="1:11" s="1" customFormat="1" ht="13.5" customHeight="1">
      <c r="A82" s="13"/>
      <c r="B82" s="34"/>
      <c r="C82" s="34"/>
      <c r="D82" s="34"/>
      <c r="E82" s="34"/>
      <c r="F82" s="34"/>
      <c r="G82" s="34"/>
      <c r="H82" s="4"/>
      <c r="I82" s="5"/>
      <c r="J82" s="5"/>
      <c r="K82" s="5"/>
    </row>
    <row r="83" spans="1:11" s="1" customFormat="1" ht="14.25" customHeight="1">
      <c r="A83" s="79" t="s">
        <v>70</v>
      </c>
      <c r="B83" s="79"/>
      <c r="C83" s="79"/>
      <c r="D83" s="79"/>
      <c r="E83" s="79"/>
      <c r="F83" s="79"/>
      <c r="G83" s="79"/>
      <c r="H83" s="4"/>
      <c r="I83" s="5"/>
      <c r="J83" s="5"/>
      <c r="K83" s="5"/>
    </row>
    <row r="84" spans="1:11" s="1" customFormat="1" ht="13.5" customHeight="1">
      <c r="A84" s="79"/>
      <c r="B84" s="79"/>
      <c r="C84" s="79"/>
      <c r="D84" s="79"/>
      <c r="E84" s="79"/>
      <c r="F84" s="79"/>
      <c r="G84" s="79"/>
      <c r="H84" s="4"/>
      <c r="I84" s="5"/>
      <c r="J84" s="5"/>
      <c r="K84" s="5"/>
    </row>
    <row r="85" spans="1:11" s="1" customFormat="1" ht="14.25" customHeight="1">
      <c r="A85" s="79" t="s">
        <v>71</v>
      </c>
      <c r="B85" s="79"/>
      <c r="C85" s="79"/>
      <c r="D85" s="79"/>
      <c r="E85" s="79"/>
      <c r="F85" s="79"/>
      <c r="G85" s="79"/>
      <c r="H85" s="4"/>
      <c r="I85" s="5"/>
      <c r="J85" s="5"/>
      <c r="K85" s="5"/>
    </row>
    <row r="86" spans="1:11" s="1" customFormat="1" ht="13.5" customHeight="1">
      <c r="A86" s="79"/>
      <c r="B86" s="79"/>
      <c r="C86" s="79"/>
      <c r="D86" s="79"/>
      <c r="E86" s="79"/>
      <c r="F86" s="79"/>
      <c r="G86" s="79"/>
      <c r="H86" s="4"/>
      <c r="I86" s="5"/>
      <c r="J86" s="5"/>
      <c r="K86" s="5"/>
    </row>
    <row r="87" spans="1:64" ht="36.75" customHeight="1">
      <c r="A87" s="80" t="s">
        <v>72</v>
      </c>
      <c r="B87" s="80"/>
      <c r="C87" s="80"/>
      <c r="D87" s="80"/>
      <c r="E87" s="80"/>
      <c r="F87" s="80"/>
      <c r="G87" s="80"/>
      <c r="H87" s="81"/>
      <c r="I87" s="81"/>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5.75" customHeight="1">
      <c r="A88" s="79" t="s">
        <v>73</v>
      </c>
      <c r="B88" s="79"/>
      <c r="C88" s="79"/>
      <c r="D88" s="79"/>
      <c r="E88" s="79"/>
      <c r="F88" s="79"/>
      <c r="G88" s="79"/>
      <c r="H88" s="4"/>
      <c r="I88" s="5"/>
      <c r="J88" s="5"/>
      <c r="K88" s="5"/>
    </row>
    <row r="89" spans="1:11" s="1" customFormat="1" ht="14.25">
      <c r="A89" s="29"/>
      <c r="B89" s="29"/>
      <c r="C89" s="29"/>
      <c r="D89" s="29"/>
      <c r="E89" s="29"/>
      <c r="F89" s="29"/>
      <c r="G89" s="29"/>
      <c r="H89" s="4"/>
      <c r="I89" s="5"/>
      <c r="J89" s="5"/>
      <c r="K89" s="5"/>
    </row>
    <row r="90" spans="1:11" s="1" customFormat="1" ht="14.25">
      <c r="A90" s="82" t="s">
        <v>74</v>
      </c>
      <c r="B90" s="82"/>
      <c r="C90" s="82"/>
      <c r="D90" s="82"/>
      <c r="E90" s="82"/>
      <c r="F90" s="82"/>
      <c r="G90" s="82"/>
      <c r="H90" s="4"/>
      <c r="I90" s="5"/>
      <c r="J90" s="5"/>
      <c r="K90" s="5"/>
    </row>
    <row r="91" spans="1:11" s="1" customFormat="1" ht="13.5" customHeight="1">
      <c r="A91" s="13"/>
      <c r="B91" s="34"/>
      <c r="C91" s="34"/>
      <c r="D91" s="34"/>
      <c r="E91" s="34"/>
      <c r="F91" s="34"/>
      <c r="G91" s="34"/>
      <c r="H91" s="4"/>
      <c r="I91" s="5"/>
      <c r="J91" s="5"/>
      <c r="K91" s="5"/>
    </row>
    <row r="92" spans="1:11" s="1" customFormat="1" ht="14.25" customHeight="1">
      <c r="A92" s="83" t="s">
        <v>75</v>
      </c>
      <c r="B92" s="83" t="s">
        <v>76</v>
      </c>
      <c r="C92" s="83"/>
      <c r="D92" s="83"/>
      <c r="E92" s="83"/>
      <c r="F92" s="84" t="s">
        <v>39</v>
      </c>
      <c r="G92" s="84"/>
      <c r="H92" s="4"/>
      <c r="I92" s="5"/>
      <c r="J92" s="5"/>
      <c r="K92" s="5"/>
    </row>
    <row r="93" spans="1:11" s="1" customFormat="1" ht="14.25" customHeight="1">
      <c r="A93" s="85" t="s">
        <v>6</v>
      </c>
      <c r="B93" s="86" t="s">
        <v>77</v>
      </c>
      <c r="C93" s="86"/>
      <c r="D93" s="86"/>
      <c r="E93" s="86"/>
      <c r="F93" s="87">
        <v>106.22</v>
      </c>
      <c r="G93" s="87"/>
      <c r="H93" s="4"/>
      <c r="I93" s="5"/>
      <c r="J93" s="5"/>
      <c r="K93" s="5"/>
    </row>
    <row r="94" spans="1:11" s="1" customFormat="1" ht="13.5" customHeight="1">
      <c r="A94" s="85" t="s">
        <v>9</v>
      </c>
      <c r="B94" s="86" t="s">
        <v>78</v>
      </c>
      <c r="C94" s="86"/>
      <c r="D94" s="86"/>
      <c r="E94" s="86"/>
      <c r="F94" s="87">
        <v>185.24</v>
      </c>
      <c r="G94" s="87"/>
      <c r="H94" s="4"/>
      <c r="I94" s="5"/>
      <c r="J94" s="5"/>
      <c r="K94" s="5"/>
    </row>
    <row r="95" spans="1:11" s="1" customFormat="1" ht="13.5" customHeight="1">
      <c r="A95" s="88" t="s">
        <v>12</v>
      </c>
      <c r="B95" s="89" t="s">
        <v>79</v>
      </c>
      <c r="C95" s="89"/>
      <c r="D95" s="89"/>
      <c r="E95" s="89"/>
      <c r="F95" s="90">
        <v>114.39</v>
      </c>
      <c r="G95" s="90"/>
      <c r="H95" s="4"/>
      <c r="I95" s="5"/>
      <c r="J95" s="5"/>
      <c r="K95" s="5"/>
    </row>
    <row r="96" spans="1:11" s="1" customFormat="1" ht="13.5" customHeight="1">
      <c r="A96" s="85" t="s">
        <v>15</v>
      </c>
      <c r="B96" s="89" t="s">
        <v>80</v>
      </c>
      <c r="C96" s="89"/>
      <c r="D96" s="89"/>
      <c r="E96" s="89"/>
      <c r="F96" s="91">
        <v>66.15</v>
      </c>
      <c r="G96" s="91"/>
      <c r="H96" s="4"/>
      <c r="I96" s="5"/>
      <c r="J96" s="5"/>
      <c r="K96" s="5"/>
    </row>
    <row r="97" spans="1:11" s="1" customFormat="1" ht="15.75" customHeight="1">
      <c r="A97" s="77" t="s">
        <v>41</v>
      </c>
      <c r="B97" s="77"/>
      <c r="C97" s="77"/>
      <c r="D97" s="77"/>
      <c r="E97" s="77"/>
      <c r="F97" s="92">
        <f>SUM(F93:F96)</f>
        <v>472</v>
      </c>
      <c r="G97" s="92"/>
      <c r="H97" s="4"/>
      <c r="I97" s="5"/>
      <c r="J97" s="5"/>
      <c r="K97" s="5"/>
    </row>
    <row r="98" spans="1:11" s="1" customFormat="1" ht="10.5" customHeight="1">
      <c r="A98" s="25"/>
      <c r="B98" s="25"/>
      <c r="C98" s="25"/>
      <c r="D98" s="25"/>
      <c r="E98" s="25"/>
      <c r="F98" s="25"/>
      <c r="G98" s="25"/>
      <c r="H98" s="4"/>
      <c r="I98" s="5"/>
      <c r="J98" s="5"/>
      <c r="K98" s="5"/>
    </row>
    <row r="99" spans="1:11" ht="14.25" customHeight="1">
      <c r="A99" s="79" t="s">
        <v>81</v>
      </c>
      <c r="B99" s="79"/>
      <c r="C99" s="79"/>
      <c r="D99" s="79"/>
      <c r="E99" s="79"/>
      <c r="F99" s="79"/>
      <c r="G99" s="79"/>
      <c r="H99" s="4"/>
      <c r="I99" s="5"/>
      <c r="J99" s="5"/>
      <c r="K99" s="5"/>
    </row>
    <row r="100" spans="1:11" s="1" customFormat="1" ht="12" customHeight="1">
      <c r="A100" s="93"/>
      <c r="B100" s="93"/>
      <c r="C100" s="93"/>
      <c r="D100" s="93"/>
      <c r="E100" s="93"/>
      <c r="F100" s="93"/>
      <c r="G100" s="93"/>
      <c r="H100" s="4"/>
      <c r="I100" s="5"/>
      <c r="J100" s="5"/>
      <c r="K100" s="5"/>
    </row>
    <row r="101" spans="1:11" s="1" customFormat="1" ht="15.75" customHeight="1">
      <c r="A101" s="79" t="s">
        <v>82</v>
      </c>
      <c r="B101" s="79"/>
      <c r="C101" s="79"/>
      <c r="D101" s="79"/>
      <c r="E101" s="79"/>
      <c r="F101" s="79"/>
      <c r="G101" s="79"/>
      <c r="H101" s="4"/>
      <c r="I101" s="5"/>
      <c r="J101" s="5"/>
      <c r="K101" s="5"/>
    </row>
    <row r="102" spans="1:11" s="1" customFormat="1" ht="12" customHeight="1">
      <c r="A102" s="79"/>
      <c r="B102" s="79"/>
      <c r="C102" s="79"/>
      <c r="D102" s="79"/>
      <c r="E102" s="79"/>
      <c r="F102" s="79"/>
      <c r="G102" s="79"/>
      <c r="H102" s="4"/>
      <c r="I102" s="5"/>
      <c r="J102" s="5"/>
      <c r="K102" s="5"/>
    </row>
    <row r="103" spans="1:11" s="1" customFormat="1" ht="11.25" customHeight="1">
      <c r="A103" s="94"/>
      <c r="B103" s="94"/>
      <c r="C103" s="94"/>
      <c r="D103" s="94"/>
      <c r="E103" s="94"/>
      <c r="F103" s="94"/>
      <c r="G103" s="94"/>
      <c r="H103" s="4"/>
      <c r="I103" s="5"/>
      <c r="J103" s="5"/>
      <c r="K103" s="5"/>
    </row>
    <row r="104" spans="1:11" ht="27" customHeight="1">
      <c r="A104" s="67" t="s">
        <v>83</v>
      </c>
      <c r="B104" s="67"/>
      <c r="C104" s="67"/>
      <c r="D104" s="67"/>
      <c r="E104" s="67"/>
      <c r="F104" s="67"/>
      <c r="G104" s="67"/>
      <c r="H104" s="4"/>
      <c r="I104" s="5"/>
      <c r="J104" s="5"/>
      <c r="K104" s="5"/>
    </row>
    <row r="105" spans="1:11" s="1" customFormat="1" ht="13.5" customHeight="1">
      <c r="A105" s="5"/>
      <c r="B105" s="93"/>
      <c r="C105" s="93"/>
      <c r="D105" s="93"/>
      <c r="E105" s="93"/>
      <c r="F105" s="93"/>
      <c r="G105" s="93"/>
      <c r="H105" s="4"/>
      <c r="I105" s="5"/>
      <c r="J105" s="5"/>
      <c r="K105" s="5"/>
    </row>
    <row r="106" spans="1:11" ht="14.25" customHeight="1">
      <c r="A106" s="28" t="s">
        <v>84</v>
      </c>
      <c r="B106" s="28"/>
      <c r="C106" s="28"/>
      <c r="D106" s="28"/>
      <c r="E106" s="28"/>
      <c r="F106" s="28"/>
      <c r="G106" s="28"/>
      <c r="H106" s="4"/>
      <c r="I106" s="5"/>
      <c r="J106" s="5"/>
      <c r="K106" s="5"/>
    </row>
    <row r="107" spans="1:11" s="1" customFormat="1" ht="15.75">
      <c r="A107" s="5"/>
      <c r="B107" s="5"/>
      <c r="C107" s="5"/>
      <c r="D107" s="5"/>
      <c r="E107" s="5"/>
      <c r="F107" s="5"/>
      <c r="G107" s="5"/>
      <c r="H107" s="4"/>
      <c r="I107" s="5"/>
      <c r="J107" s="5"/>
      <c r="K107" s="5"/>
    </row>
    <row r="108" spans="1:11" s="1" customFormat="1" ht="25.5" customHeight="1">
      <c r="A108" s="71">
        <v>2</v>
      </c>
      <c r="B108" s="95" t="s">
        <v>85</v>
      </c>
      <c r="C108" s="95"/>
      <c r="D108" s="95"/>
      <c r="E108" s="95"/>
      <c r="F108" s="71" t="s">
        <v>39</v>
      </c>
      <c r="G108" s="71"/>
      <c r="H108" s="4"/>
      <c r="I108" s="5"/>
      <c r="J108" s="5"/>
      <c r="K108" s="5"/>
    </row>
    <row r="109" spans="1:11" s="1" customFormat="1" ht="25.5" customHeight="1">
      <c r="A109" s="73" t="s">
        <v>45</v>
      </c>
      <c r="B109" s="37" t="s">
        <v>46</v>
      </c>
      <c r="C109" s="37"/>
      <c r="D109" s="37"/>
      <c r="E109" s="37"/>
      <c r="F109" s="96">
        <f>G60</f>
        <v>240.361992</v>
      </c>
      <c r="G109" s="96"/>
      <c r="H109" s="4"/>
      <c r="I109" s="5"/>
      <c r="J109" s="5"/>
      <c r="K109" s="5"/>
    </row>
    <row r="110" spans="1:11" s="1" customFormat="1" ht="13.5" customHeight="1">
      <c r="A110" s="73" t="s">
        <v>55</v>
      </c>
      <c r="B110" s="37" t="s">
        <v>56</v>
      </c>
      <c r="C110" s="37"/>
      <c r="D110" s="37"/>
      <c r="E110" s="37"/>
      <c r="F110" s="96">
        <f>G81</f>
        <v>543.459453056</v>
      </c>
      <c r="G110" s="96"/>
      <c r="H110" s="4"/>
      <c r="I110" s="5"/>
      <c r="J110" s="5"/>
      <c r="K110" s="5"/>
    </row>
    <row r="111" spans="1:11" s="1" customFormat="1" ht="13.5" customHeight="1">
      <c r="A111" s="73" t="s">
        <v>75</v>
      </c>
      <c r="B111" s="37" t="s">
        <v>76</v>
      </c>
      <c r="C111" s="37"/>
      <c r="D111" s="37"/>
      <c r="E111" s="37"/>
      <c r="F111" s="96">
        <f>F97</f>
        <v>472</v>
      </c>
      <c r="G111" s="96"/>
      <c r="H111" s="4"/>
      <c r="I111" s="5"/>
      <c r="J111" s="5"/>
      <c r="K111" s="5"/>
    </row>
    <row r="112" spans="1:11" s="1" customFormat="1" ht="14.25" customHeight="1">
      <c r="A112" s="95" t="s">
        <v>41</v>
      </c>
      <c r="B112" s="95"/>
      <c r="C112" s="95"/>
      <c r="D112" s="95"/>
      <c r="E112" s="95"/>
      <c r="F112" s="97">
        <f>F109+F110+F111</f>
        <v>1255.821445056</v>
      </c>
      <c r="G112" s="97"/>
      <c r="H112" s="4"/>
      <c r="I112" s="5"/>
      <c r="J112" s="5"/>
      <c r="K112" s="5"/>
    </row>
    <row r="113" spans="1:11" s="1" customFormat="1" ht="14.25">
      <c r="A113" s="34"/>
      <c r="B113" s="34"/>
      <c r="C113" s="34"/>
      <c r="D113" s="34"/>
      <c r="E113" s="34"/>
      <c r="F113" s="34"/>
      <c r="G113" s="34"/>
      <c r="H113" s="4"/>
      <c r="I113" s="5"/>
      <c r="J113" s="5"/>
      <c r="K113" s="5"/>
    </row>
    <row r="114" spans="1:11" s="1" customFormat="1" ht="14.25">
      <c r="A114" s="54" t="s">
        <v>86</v>
      </c>
      <c r="B114" s="54"/>
      <c r="C114" s="54"/>
      <c r="D114" s="54"/>
      <c r="E114" s="54"/>
      <c r="F114" s="54"/>
      <c r="G114" s="54"/>
      <c r="H114" s="4"/>
      <c r="I114" s="5"/>
      <c r="J114" s="5"/>
      <c r="K114" s="5"/>
    </row>
    <row r="115" spans="1:9" s="1" customFormat="1" ht="13.5" customHeight="1">
      <c r="A115" s="5"/>
      <c r="B115" s="34"/>
      <c r="C115" s="34"/>
      <c r="D115" s="34"/>
      <c r="E115" s="34"/>
      <c r="F115" s="34"/>
      <c r="G115" s="34"/>
      <c r="H115" s="4"/>
      <c r="I115" s="5"/>
    </row>
    <row r="116" spans="1:9" s="1" customFormat="1" ht="13.5" customHeight="1">
      <c r="A116" s="57">
        <v>3</v>
      </c>
      <c r="B116" s="57" t="s">
        <v>87</v>
      </c>
      <c r="C116" s="57"/>
      <c r="D116" s="57"/>
      <c r="E116" s="57"/>
      <c r="F116" s="57" t="s">
        <v>47</v>
      </c>
      <c r="G116" s="57" t="s">
        <v>39</v>
      </c>
      <c r="H116" s="4"/>
      <c r="I116" s="5"/>
    </row>
    <row r="117" spans="1:9" s="1" customFormat="1" ht="14.25" customHeight="1">
      <c r="A117" s="58" t="s">
        <v>6</v>
      </c>
      <c r="B117" s="98" t="s">
        <v>88</v>
      </c>
      <c r="C117" s="98"/>
      <c r="D117" s="98"/>
      <c r="E117" s="98"/>
      <c r="F117" s="99">
        <v>0.004200000000000001</v>
      </c>
      <c r="G117" s="100">
        <f aca="true" t="shared" si="0" ref="G117:G121">$F$48*F117</f>
        <v>5.193006000000001</v>
      </c>
      <c r="H117" s="4"/>
      <c r="I117" s="5"/>
    </row>
    <row r="118" spans="1:9" s="1" customFormat="1" ht="14.25" customHeight="1">
      <c r="A118" s="14" t="s">
        <v>9</v>
      </c>
      <c r="B118" s="98" t="s">
        <v>89</v>
      </c>
      <c r="C118" s="98"/>
      <c r="D118" s="98"/>
      <c r="E118" s="98"/>
      <c r="F118" s="101">
        <f>0.08*F117</f>
        <v>0.00033600000000000004</v>
      </c>
      <c r="G118" s="100">
        <f t="shared" si="0"/>
        <v>0.41544048000000006</v>
      </c>
      <c r="H118" s="4"/>
      <c r="I118" s="5"/>
    </row>
    <row r="119" spans="1:9" s="1" customFormat="1" ht="26.25" customHeight="1">
      <c r="A119" s="14" t="s">
        <v>12</v>
      </c>
      <c r="B119" s="98" t="s">
        <v>90</v>
      </c>
      <c r="C119" s="98"/>
      <c r="D119" s="98"/>
      <c r="E119" s="98"/>
      <c r="F119" s="101">
        <v>0.04</v>
      </c>
      <c r="G119" s="100">
        <f t="shared" si="0"/>
        <v>49.4572</v>
      </c>
      <c r="H119" s="4"/>
      <c r="I119" s="5"/>
    </row>
    <row r="120" spans="1:9" s="1" customFormat="1" ht="14.25" customHeight="1">
      <c r="A120" s="14" t="s">
        <v>15</v>
      </c>
      <c r="B120" s="98" t="s">
        <v>91</v>
      </c>
      <c r="C120" s="98"/>
      <c r="D120" s="98"/>
      <c r="E120" s="98"/>
      <c r="F120" s="101">
        <v>0.0194</v>
      </c>
      <c r="G120" s="100">
        <f t="shared" si="0"/>
        <v>23.986742000000003</v>
      </c>
      <c r="H120" s="4"/>
      <c r="I120" s="5"/>
    </row>
    <row r="121" spans="1:9" s="1" customFormat="1" ht="24.75" customHeight="1">
      <c r="A121" s="14" t="s">
        <v>62</v>
      </c>
      <c r="B121" s="98" t="s">
        <v>92</v>
      </c>
      <c r="C121" s="98"/>
      <c r="D121" s="98"/>
      <c r="E121" s="98"/>
      <c r="F121" s="101">
        <f>F120*F81</f>
        <v>0.007139200000000001</v>
      </c>
      <c r="G121" s="100">
        <f t="shared" si="0"/>
        <v>8.827121056000001</v>
      </c>
      <c r="H121" s="4"/>
      <c r="I121" s="5"/>
    </row>
    <row r="122" spans="1:9" s="1" customFormat="1" ht="13.5" customHeight="1">
      <c r="A122" s="102"/>
      <c r="B122" s="83" t="s">
        <v>93</v>
      </c>
      <c r="C122" s="83"/>
      <c r="D122" s="83"/>
      <c r="E122" s="83"/>
      <c r="F122" s="103">
        <f>SUM(F117:F121)</f>
        <v>0.0710752</v>
      </c>
      <c r="G122" s="104">
        <f>SUM(G117:G121)</f>
        <v>87.879509536</v>
      </c>
      <c r="H122" s="4"/>
      <c r="I122" s="5"/>
    </row>
    <row r="123" spans="1:9" s="1" customFormat="1" ht="13.5" customHeight="1">
      <c r="A123" s="105"/>
      <c r="B123" s="106"/>
      <c r="C123" s="106"/>
      <c r="D123" s="106"/>
      <c r="E123" s="106"/>
      <c r="F123" s="107"/>
      <c r="G123" s="108"/>
      <c r="H123" s="4"/>
      <c r="I123" s="5"/>
    </row>
    <row r="124" spans="1:9" s="1" customFormat="1" ht="13.5" customHeight="1">
      <c r="A124" s="79" t="s">
        <v>94</v>
      </c>
      <c r="B124" s="79"/>
      <c r="C124" s="79"/>
      <c r="D124" s="79"/>
      <c r="E124" s="79"/>
      <c r="F124" s="79"/>
      <c r="G124" s="79"/>
      <c r="H124" s="4"/>
      <c r="I124" s="5"/>
    </row>
    <row r="125" spans="1:9" s="1" customFormat="1" ht="13.5" customHeight="1">
      <c r="A125" s="79"/>
      <c r="B125" s="79"/>
      <c r="C125" s="79"/>
      <c r="D125" s="79"/>
      <c r="E125" s="79"/>
      <c r="F125" s="79"/>
      <c r="G125" s="79"/>
      <c r="H125" s="4"/>
      <c r="I125" s="5"/>
    </row>
    <row r="126" spans="1:9" s="1" customFormat="1" ht="13.5" customHeight="1">
      <c r="A126" s="79"/>
      <c r="B126" s="79"/>
      <c r="C126" s="79"/>
      <c r="D126" s="79"/>
      <c r="E126" s="79"/>
      <c r="F126" s="79"/>
      <c r="G126" s="79"/>
      <c r="H126" s="4"/>
      <c r="I126" s="5"/>
    </row>
    <row r="127" spans="1:9" s="1" customFormat="1" ht="13.5" customHeight="1">
      <c r="A127" s="79"/>
      <c r="B127" s="79"/>
      <c r="C127" s="79"/>
      <c r="D127" s="79"/>
      <c r="E127" s="79"/>
      <c r="F127" s="79"/>
      <c r="G127" s="79"/>
      <c r="H127" s="4"/>
      <c r="I127" s="5"/>
    </row>
    <row r="128" spans="1:9" s="1" customFormat="1" ht="13.5" customHeight="1">
      <c r="A128" s="105"/>
      <c r="B128" s="106"/>
      <c r="C128" s="106"/>
      <c r="D128" s="106"/>
      <c r="E128" s="106"/>
      <c r="F128" s="107"/>
      <c r="G128" s="109"/>
      <c r="H128" s="4"/>
      <c r="I128" s="5"/>
    </row>
    <row r="129" spans="1:9" s="1" customFormat="1" ht="57.75" customHeight="1">
      <c r="A129" s="110" t="s">
        <v>95</v>
      </c>
      <c r="B129" s="110"/>
      <c r="C129" s="110"/>
      <c r="D129" s="110"/>
      <c r="E129" s="110"/>
      <c r="F129" s="110"/>
      <c r="G129" s="110"/>
      <c r="H129" s="4"/>
      <c r="I129" s="5"/>
    </row>
    <row r="130" spans="1:9" s="1" customFormat="1" ht="80.25" customHeight="1">
      <c r="A130" s="111" t="s">
        <v>96</v>
      </c>
      <c r="B130" s="111"/>
      <c r="C130" s="111"/>
      <c r="D130" s="111"/>
      <c r="E130" s="111"/>
      <c r="F130" s="111"/>
      <c r="G130" s="111"/>
      <c r="H130" s="4"/>
      <c r="I130" s="5"/>
    </row>
    <row r="131" spans="1:9" s="1" customFormat="1" ht="15" customHeight="1">
      <c r="A131" s="110"/>
      <c r="B131" s="106"/>
      <c r="C131" s="106"/>
      <c r="D131" s="106"/>
      <c r="E131" s="106"/>
      <c r="F131" s="107"/>
      <c r="G131" s="109"/>
      <c r="H131" s="4"/>
      <c r="I131" s="5"/>
    </row>
    <row r="132" spans="1:11" s="1" customFormat="1" ht="15.75" customHeight="1">
      <c r="A132" s="54" t="s">
        <v>97</v>
      </c>
      <c r="B132" s="54"/>
      <c r="C132" s="54"/>
      <c r="D132" s="54"/>
      <c r="E132" s="54"/>
      <c r="F132" s="54"/>
      <c r="G132" s="54"/>
      <c r="H132" s="4"/>
      <c r="I132" s="112"/>
      <c r="J132" s="113"/>
      <c r="K132" s="5"/>
    </row>
    <row r="133" spans="1:11" s="1" customFormat="1" ht="14.25">
      <c r="A133" s="114"/>
      <c r="B133" s="114"/>
      <c r="C133" s="114"/>
      <c r="D133" s="114"/>
      <c r="E133" s="114"/>
      <c r="F133" s="114"/>
      <c r="G133" s="114"/>
      <c r="H133" s="4"/>
      <c r="I133" s="5"/>
      <c r="J133" s="5"/>
      <c r="K133" s="5"/>
    </row>
    <row r="134" spans="1:11" s="1" customFormat="1" ht="24.75" customHeight="1">
      <c r="A134" s="67" t="s">
        <v>98</v>
      </c>
      <c r="B134" s="67"/>
      <c r="C134" s="67"/>
      <c r="D134" s="67"/>
      <c r="E134" s="67"/>
      <c r="F134" s="67"/>
      <c r="G134" s="67"/>
      <c r="H134" s="4"/>
      <c r="I134" s="5"/>
      <c r="J134" s="5"/>
      <c r="K134" s="5"/>
    </row>
    <row r="135" spans="1:11" s="1" customFormat="1" ht="14.25" customHeight="1">
      <c r="A135" s="114"/>
      <c r="B135" s="114"/>
      <c r="C135" s="114"/>
      <c r="D135" s="114"/>
      <c r="E135" s="114"/>
      <c r="F135" s="114"/>
      <c r="G135" s="114"/>
      <c r="H135" s="4"/>
      <c r="I135" s="5"/>
      <c r="J135" s="5"/>
      <c r="K135" s="5"/>
    </row>
    <row r="136" spans="1:11" s="1" customFormat="1" ht="13.5" customHeight="1">
      <c r="A136" s="69" t="s">
        <v>99</v>
      </c>
      <c r="B136" s="69"/>
      <c r="C136" s="69"/>
      <c r="D136" s="69"/>
      <c r="E136" s="69"/>
      <c r="F136" s="69"/>
      <c r="G136" s="115">
        <f>(F48+F112+G122)</f>
        <v>2580.1309545920003</v>
      </c>
      <c r="H136" s="4"/>
      <c r="I136" s="5"/>
      <c r="J136" s="5"/>
      <c r="K136" s="5"/>
    </row>
    <row r="137" spans="1:11" s="1" customFormat="1" ht="14.25" customHeight="1">
      <c r="A137" s="114"/>
      <c r="B137" s="114"/>
      <c r="C137" s="114"/>
      <c r="D137" s="114"/>
      <c r="E137" s="114"/>
      <c r="F137" s="114"/>
      <c r="G137" s="116"/>
      <c r="H137" s="4"/>
      <c r="I137" s="5"/>
      <c r="J137" s="5"/>
      <c r="K137" s="5"/>
    </row>
    <row r="138" spans="1:11" s="1" customFormat="1" ht="15.75" customHeight="1">
      <c r="A138" s="82" t="s">
        <v>100</v>
      </c>
      <c r="B138" s="82"/>
      <c r="C138" s="82"/>
      <c r="D138" s="82"/>
      <c r="E138" s="82"/>
      <c r="F138" s="82"/>
      <c r="G138" s="82"/>
      <c r="H138" s="4"/>
      <c r="I138" s="5"/>
      <c r="J138" s="5"/>
      <c r="K138" s="5"/>
    </row>
    <row r="139" spans="1:11" s="1" customFormat="1" ht="14.25">
      <c r="A139" s="114"/>
      <c r="B139" s="114"/>
      <c r="C139" s="114"/>
      <c r="D139" s="114"/>
      <c r="E139" s="114"/>
      <c r="F139" s="114"/>
      <c r="G139" s="114"/>
      <c r="H139" s="4"/>
      <c r="I139" s="5"/>
      <c r="J139" s="5"/>
      <c r="K139" s="5"/>
    </row>
    <row r="140" spans="1:11" s="1" customFormat="1" ht="25.5" customHeight="1">
      <c r="A140" s="57" t="s">
        <v>101</v>
      </c>
      <c r="B140" s="57" t="s">
        <v>102</v>
      </c>
      <c r="C140" s="57"/>
      <c r="D140" s="57"/>
      <c r="E140" s="57"/>
      <c r="F140" s="117" t="s">
        <v>103</v>
      </c>
      <c r="G140" s="57" t="s">
        <v>39</v>
      </c>
      <c r="H140" s="4"/>
      <c r="I140" s="5"/>
      <c r="J140" s="5"/>
      <c r="K140" s="5"/>
    </row>
    <row r="141" spans="1:11" s="1" customFormat="1" ht="13.5" customHeight="1">
      <c r="A141" s="14" t="s">
        <v>6</v>
      </c>
      <c r="B141" s="98" t="s">
        <v>104</v>
      </c>
      <c r="C141" s="98"/>
      <c r="D141" s="98"/>
      <c r="E141" s="98"/>
      <c r="F141" s="118">
        <v>0.0833</v>
      </c>
      <c r="G141" s="119">
        <f aca="true" t="shared" si="1" ref="G141:G146">$G$136*F141</f>
        <v>214.92490851751361</v>
      </c>
      <c r="H141" s="4"/>
      <c r="I141" s="120"/>
      <c r="J141" s="5"/>
      <c r="K141" s="5"/>
    </row>
    <row r="142" spans="1:11" s="1" customFormat="1" ht="13.5" customHeight="1">
      <c r="A142" s="121" t="s">
        <v>9</v>
      </c>
      <c r="B142" s="122" t="s">
        <v>102</v>
      </c>
      <c r="C142" s="122"/>
      <c r="D142" s="122"/>
      <c r="E142" s="122"/>
      <c r="F142" s="62">
        <v>0.0222</v>
      </c>
      <c r="G142" s="119">
        <f t="shared" si="1"/>
        <v>57.27890719194241</v>
      </c>
      <c r="H142" s="4"/>
      <c r="I142" s="123"/>
      <c r="J142" s="5"/>
      <c r="K142" s="5"/>
    </row>
    <row r="143" spans="1:11" s="1" customFormat="1" ht="13.5" customHeight="1">
      <c r="A143" s="121" t="s">
        <v>12</v>
      </c>
      <c r="B143" s="59" t="s">
        <v>105</v>
      </c>
      <c r="C143" s="59"/>
      <c r="D143" s="59"/>
      <c r="E143" s="59"/>
      <c r="F143" s="62">
        <v>0.0004</v>
      </c>
      <c r="G143" s="119">
        <f t="shared" si="1"/>
        <v>1.0320523818368001</v>
      </c>
      <c r="H143" s="4"/>
      <c r="I143" s="5"/>
      <c r="J143" s="5"/>
      <c r="K143" s="5"/>
    </row>
    <row r="144" spans="1:11" s="1" customFormat="1" ht="13.5" customHeight="1">
      <c r="A144" s="121" t="s">
        <v>15</v>
      </c>
      <c r="B144" s="59" t="s">
        <v>106</v>
      </c>
      <c r="C144" s="59"/>
      <c r="D144" s="59"/>
      <c r="E144" s="59"/>
      <c r="F144" s="62">
        <v>0.0002</v>
      </c>
      <c r="G144" s="119">
        <f t="shared" si="1"/>
        <v>0.5160261909184001</v>
      </c>
      <c r="H144" s="4"/>
      <c r="I144" s="5"/>
      <c r="J144" s="5"/>
      <c r="K144" s="5"/>
    </row>
    <row r="145" spans="1:11" s="1" customFormat="1" ht="13.5" customHeight="1">
      <c r="A145" s="121" t="s">
        <v>62</v>
      </c>
      <c r="B145" s="59" t="s">
        <v>107</v>
      </c>
      <c r="C145" s="59"/>
      <c r="D145" s="59"/>
      <c r="E145" s="59"/>
      <c r="F145" s="62">
        <v>0.0014000000000000002</v>
      </c>
      <c r="G145" s="119">
        <f t="shared" si="1"/>
        <v>3.6121833364288007</v>
      </c>
      <c r="H145" s="4"/>
      <c r="I145" s="5"/>
      <c r="J145" s="5"/>
      <c r="K145" s="5"/>
    </row>
    <row r="146" spans="1:11" s="1" customFormat="1" ht="13.5" customHeight="1">
      <c r="A146" s="124" t="s">
        <v>64</v>
      </c>
      <c r="B146" s="59" t="s">
        <v>108</v>
      </c>
      <c r="C146" s="59"/>
      <c r="D146" s="59"/>
      <c r="E146" s="59"/>
      <c r="F146" s="125">
        <v>0.0166</v>
      </c>
      <c r="G146" s="119">
        <f t="shared" si="1"/>
        <v>42.830173846227204</v>
      </c>
      <c r="H146" s="4"/>
      <c r="I146" s="5"/>
      <c r="J146" s="5"/>
      <c r="K146" s="5"/>
    </row>
    <row r="147" spans="1:11" s="1" customFormat="1" ht="13.5" customHeight="1">
      <c r="A147" s="102"/>
      <c r="B147" s="83" t="s">
        <v>93</v>
      </c>
      <c r="C147" s="83"/>
      <c r="D147" s="83"/>
      <c r="E147" s="83"/>
      <c r="F147" s="103">
        <f>SUM(F141:F146)</f>
        <v>0.1241</v>
      </c>
      <c r="G147" s="104">
        <f>SUM(G141:G146)</f>
        <v>320.19425146486725</v>
      </c>
      <c r="H147" s="4"/>
      <c r="I147" s="5"/>
      <c r="J147" s="5"/>
      <c r="K147" s="5"/>
    </row>
    <row r="148" spans="1:11" ht="14.25" customHeight="1">
      <c r="A148" s="5"/>
      <c r="B148" s="5"/>
      <c r="C148" s="5"/>
      <c r="D148" s="5"/>
      <c r="E148" s="5"/>
      <c r="F148" s="5"/>
      <c r="G148" s="5"/>
      <c r="H148" s="4"/>
      <c r="I148" s="5"/>
      <c r="J148" s="5"/>
      <c r="K148" s="5"/>
    </row>
    <row r="149" spans="1:11" s="1" customFormat="1" ht="13.5" customHeight="1">
      <c r="A149" s="67" t="s">
        <v>109</v>
      </c>
      <c r="B149" s="67"/>
      <c r="C149" s="67"/>
      <c r="D149" s="67"/>
      <c r="E149" s="67"/>
      <c r="F149" s="67"/>
      <c r="G149" s="67"/>
      <c r="H149" s="4"/>
      <c r="I149" s="5"/>
      <c r="J149" s="5"/>
      <c r="K149" s="5"/>
    </row>
    <row r="150" spans="1:11" s="1" customFormat="1" ht="21" customHeight="1">
      <c r="A150" s="67"/>
      <c r="B150" s="67"/>
      <c r="C150" s="67"/>
      <c r="D150" s="67"/>
      <c r="E150" s="67"/>
      <c r="F150" s="67"/>
      <c r="G150" s="67"/>
      <c r="H150" s="4"/>
      <c r="I150" s="5"/>
      <c r="J150" s="5"/>
      <c r="K150" s="5"/>
    </row>
    <row r="151" spans="1:11" s="1" customFormat="1" ht="85.5" customHeight="1">
      <c r="A151" s="126" t="s">
        <v>110</v>
      </c>
      <c r="B151" s="126"/>
      <c r="C151" s="126"/>
      <c r="D151" s="126"/>
      <c r="E151" s="126"/>
      <c r="F151" s="126"/>
      <c r="G151" s="126"/>
      <c r="H151" s="4"/>
      <c r="I151" s="5"/>
      <c r="J151" s="5"/>
      <c r="K151" s="5"/>
    </row>
    <row r="152" spans="1:11" s="1" customFormat="1" ht="13.5" customHeight="1">
      <c r="A152" s="127"/>
      <c r="B152" s="79"/>
      <c r="C152" s="79"/>
      <c r="D152" s="79"/>
      <c r="E152" s="79"/>
      <c r="F152" s="79"/>
      <c r="G152" s="79"/>
      <c r="H152" s="4"/>
      <c r="I152" s="5"/>
      <c r="J152" s="5"/>
      <c r="K152" s="5"/>
    </row>
    <row r="153" spans="1:11" s="1" customFormat="1" ht="79.5" customHeight="1">
      <c r="A153" s="126" t="s">
        <v>111</v>
      </c>
      <c r="B153" s="126"/>
      <c r="C153" s="126"/>
      <c r="D153" s="126"/>
      <c r="E153" s="126"/>
      <c r="F153" s="126"/>
      <c r="G153" s="126"/>
      <c r="H153" s="4"/>
      <c r="I153" s="5"/>
      <c r="J153" s="5"/>
      <c r="K153" s="5"/>
    </row>
    <row r="154" spans="1:11" s="1" customFormat="1" ht="14.25" customHeight="1">
      <c r="A154" s="5"/>
      <c r="B154" s="5"/>
      <c r="C154" s="5"/>
      <c r="D154" s="5"/>
      <c r="E154" s="5"/>
      <c r="F154" s="5"/>
      <c r="G154" s="5"/>
      <c r="H154" s="4"/>
      <c r="I154" s="5"/>
      <c r="J154" s="5"/>
      <c r="K154" s="5"/>
    </row>
    <row r="155" spans="1:11" s="1" customFormat="1" ht="123.75" customHeight="1">
      <c r="A155" s="126" t="s">
        <v>112</v>
      </c>
      <c r="B155" s="126"/>
      <c r="C155" s="126"/>
      <c r="D155" s="126"/>
      <c r="E155" s="126"/>
      <c r="F155" s="126"/>
      <c r="G155" s="126"/>
      <c r="H155" s="4"/>
      <c r="I155" s="5"/>
      <c r="J155" s="5"/>
      <c r="K155" s="5"/>
    </row>
    <row r="156" spans="1:11" s="1" customFormat="1" ht="13.5" customHeight="1">
      <c r="A156" s="127"/>
      <c r="B156" s="5"/>
      <c r="C156" s="5"/>
      <c r="D156" s="5"/>
      <c r="E156" s="5"/>
      <c r="F156" s="5"/>
      <c r="G156" s="5"/>
      <c r="H156" s="4"/>
      <c r="I156" s="5"/>
      <c r="J156" s="5"/>
      <c r="K156" s="5"/>
    </row>
    <row r="157" spans="1:11" s="1" customFormat="1" ht="188.25" customHeight="1">
      <c r="A157" s="126" t="s">
        <v>113</v>
      </c>
      <c r="B157" s="126"/>
      <c r="C157" s="126"/>
      <c r="D157" s="126"/>
      <c r="E157" s="126"/>
      <c r="F157" s="126"/>
      <c r="G157" s="126"/>
      <c r="H157" s="4"/>
      <c r="I157" s="5"/>
      <c r="J157" s="5"/>
      <c r="K157" s="5"/>
    </row>
    <row r="158" spans="1:11" s="1" customFormat="1" ht="13.5" customHeight="1">
      <c r="A158" s="127"/>
      <c r="B158" s="5"/>
      <c r="C158" s="5"/>
      <c r="D158" s="5"/>
      <c r="E158" s="5"/>
      <c r="F158" s="5"/>
      <c r="G158" s="5"/>
      <c r="H158" s="4"/>
      <c r="I158" s="5"/>
      <c r="J158" s="5"/>
      <c r="K158" s="5"/>
    </row>
    <row r="159" spans="1:11" s="1" customFormat="1" ht="156" customHeight="1">
      <c r="A159" s="126" t="s">
        <v>114</v>
      </c>
      <c r="B159" s="126"/>
      <c r="C159" s="126"/>
      <c r="D159" s="126"/>
      <c r="E159" s="126"/>
      <c r="F159" s="126"/>
      <c r="G159" s="126"/>
      <c r="H159" s="4"/>
      <c r="I159" s="5"/>
      <c r="J159" s="5"/>
      <c r="K159" s="5"/>
    </row>
    <row r="160" spans="1:11" s="1" customFormat="1" ht="13.5" customHeight="1">
      <c r="A160" s="127"/>
      <c r="B160" s="5"/>
      <c r="C160" s="5"/>
      <c r="D160" s="5"/>
      <c r="E160" s="5"/>
      <c r="F160" s="5"/>
      <c r="G160" s="5"/>
      <c r="H160" s="4"/>
      <c r="I160" s="5"/>
      <c r="J160" s="5"/>
      <c r="K160" s="5"/>
    </row>
    <row r="161" spans="1:11" s="1" customFormat="1" ht="60.75" customHeight="1">
      <c r="A161" s="126" t="s">
        <v>115</v>
      </c>
      <c r="B161" s="126"/>
      <c r="C161" s="126"/>
      <c r="D161" s="126"/>
      <c r="E161" s="126"/>
      <c r="F161" s="126"/>
      <c r="G161" s="126"/>
      <c r="H161" s="4"/>
      <c r="I161" s="5"/>
      <c r="J161" s="5"/>
      <c r="K161" s="5"/>
    </row>
    <row r="162" spans="1:11" s="1" customFormat="1" ht="13.5" customHeight="1">
      <c r="A162" s="127"/>
      <c r="B162" s="5"/>
      <c r="C162" s="5"/>
      <c r="D162" s="5"/>
      <c r="E162" s="5"/>
      <c r="F162" s="5"/>
      <c r="G162" s="5"/>
      <c r="H162" s="4"/>
      <c r="I162" s="5"/>
      <c r="J162" s="5"/>
      <c r="K162" s="5"/>
    </row>
    <row r="163" spans="1:11" s="1" customFormat="1" ht="15.75" customHeight="1">
      <c r="A163" s="82" t="s">
        <v>116</v>
      </c>
      <c r="B163" s="82"/>
      <c r="C163" s="82"/>
      <c r="D163" s="82"/>
      <c r="E163" s="82"/>
      <c r="F163" s="82"/>
      <c r="G163" s="82"/>
      <c r="H163" s="4"/>
      <c r="I163" s="5"/>
      <c r="J163" s="128"/>
      <c r="K163" s="5"/>
    </row>
    <row r="164" spans="1:11" s="1" customFormat="1" ht="14.25">
      <c r="A164" s="114"/>
      <c r="B164" s="114"/>
      <c r="C164" s="114"/>
      <c r="D164" s="114"/>
      <c r="E164" s="114"/>
      <c r="F164" s="114"/>
      <c r="G164" s="114"/>
      <c r="H164" s="4"/>
      <c r="I164" s="5"/>
      <c r="J164" s="5"/>
      <c r="K164" s="5"/>
    </row>
    <row r="165" spans="1:11" s="1" customFormat="1" ht="13.5" customHeight="1">
      <c r="A165" s="57" t="s">
        <v>117</v>
      </c>
      <c r="B165" s="57" t="s">
        <v>118</v>
      </c>
      <c r="C165" s="57"/>
      <c r="D165" s="57"/>
      <c r="E165" s="57"/>
      <c r="F165" s="117" t="s">
        <v>47</v>
      </c>
      <c r="G165" s="57" t="s">
        <v>39</v>
      </c>
      <c r="H165" s="4"/>
      <c r="I165" s="5"/>
      <c r="J165" s="5"/>
      <c r="K165" s="5"/>
    </row>
    <row r="166" spans="1:11" s="1" customFormat="1" ht="14.25" customHeight="1">
      <c r="A166" s="49" t="s">
        <v>6</v>
      </c>
      <c r="B166" s="59" t="s">
        <v>119</v>
      </c>
      <c r="C166" s="59"/>
      <c r="D166" s="59"/>
      <c r="E166" s="59"/>
      <c r="F166" s="60">
        <v>0</v>
      </c>
      <c r="G166" s="129">
        <f>G136*F166</f>
        <v>0</v>
      </c>
      <c r="H166" s="4"/>
      <c r="I166" s="5"/>
      <c r="J166" s="5"/>
      <c r="K166" s="5"/>
    </row>
    <row r="167" spans="1:11" s="1" customFormat="1" ht="13.5" customHeight="1">
      <c r="A167" s="21" t="s">
        <v>120</v>
      </c>
      <c r="B167" s="21"/>
      <c r="C167" s="21"/>
      <c r="D167" s="21"/>
      <c r="E167" s="21"/>
      <c r="F167" s="103">
        <v>0</v>
      </c>
      <c r="G167" s="130">
        <f>G166</f>
        <v>0</v>
      </c>
      <c r="H167" s="4"/>
      <c r="I167" s="5"/>
      <c r="J167" s="5"/>
      <c r="K167" s="5"/>
    </row>
    <row r="168" spans="1:11" s="1" customFormat="1" ht="13.5" customHeight="1">
      <c r="A168" s="66" t="s">
        <v>121</v>
      </c>
      <c r="B168" s="66"/>
      <c r="C168" s="66"/>
      <c r="D168" s="66"/>
      <c r="E168" s="66"/>
      <c r="F168" s="66"/>
      <c r="G168" s="66"/>
      <c r="H168" s="4"/>
      <c r="I168" s="5"/>
      <c r="J168" s="5"/>
      <c r="K168" s="5"/>
    </row>
    <row r="169" spans="1:11" s="1" customFormat="1" ht="14.25">
      <c r="A169" s="66"/>
      <c r="B169" s="66"/>
      <c r="C169" s="66"/>
      <c r="D169" s="66"/>
      <c r="E169" s="66"/>
      <c r="F169" s="66"/>
      <c r="G169" s="66"/>
      <c r="H169" s="4"/>
      <c r="I169" s="5"/>
      <c r="J169" s="5"/>
      <c r="K169" s="5"/>
    </row>
    <row r="170" spans="1:11" s="1" customFormat="1" ht="14.25">
      <c r="A170" s="131"/>
      <c r="B170" s="12"/>
      <c r="C170" s="12"/>
      <c r="D170" s="12"/>
      <c r="E170" s="12"/>
      <c r="F170" s="132"/>
      <c r="G170" s="133"/>
      <c r="H170" s="4"/>
      <c r="I170" s="5"/>
      <c r="J170" s="5"/>
      <c r="K170" s="5"/>
    </row>
    <row r="171" spans="1:11" s="1" customFormat="1" ht="13.5" customHeight="1">
      <c r="A171" s="28" t="s">
        <v>122</v>
      </c>
      <c r="B171" s="28"/>
      <c r="C171" s="28"/>
      <c r="D171" s="28"/>
      <c r="E171" s="28"/>
      <c r="F171" s="28"/>
      <c r="G171" s="28"/>
      <c r="H171" s="4"/>
      <c r="I171" s="5"/>
      <c r="J171" s="5"/>
      <c r="K171" s="5"/>
    </row>
    <row r="172" spans="1:11" s="1" customFormat="1" ht="14.25" customHeight="1">
      <c r="A172" s="134"/>
      <c r="B172" s="134"/>
      <c r="C172" s="134"/>
      <c r="D172" s="134"/>
      <c r="E172" s="134"/>
      <c r="F172" s="134"/>
      <c r="G172" s="134"/>
      <c r="H172" s="4"/>
      <c r="I172" s="5"/>
      <c r="J172" s="5"/>
      <c r="K172" s="5"/>
    </row>
    <row r="173" spans="1:11" s="1" customFormat="1" ht="14.25" customHeight="1">
      <c r="A173" s="57">
        <v>4</v>
      </c>
      <c r="B173" s="135" t="s">
        <v>123</v>
      </c>
      <c r="C173" s="135"/>
      <c r="D173" s="135"/>
      <c r="E173" s="135"/>
      <c r="F173" s="21"/>
      <c r="G173" s="57" t="s">
        <v>39</v>
      </c>
      <c r="H173" s="4"/>
      <c r="I173" s="5"/>
      <c r="J173" s="5"/>
      <c r="K173" s="5"/>
    </row>
    <row r="174" spans="1:11" s="1" customFormat="1" ht="13.5" customHeight="1">
      <c r="A174" s="49" t="s">
        <v>101</v>
      </c>
      <c r="B174" s="59" t="s">
        <v>102</v>
      </c>
      <c r="C174" s="59"/>
      <c r="D174" s="59"/>
      <c r="E174" s="59"/>
      <c r="F174" s="60">
        <f>F147</f>
        <v>0.1241</v>
      </c>
      <c r="G174" s="136">
        <f>G147</f>
        <v>320.19425146486725</v>
      </c>
      <c r="H174" s="4"/>
      <c r="I174" s="5"/>
      <c r="J174" s="5"/>
      <c r="K174" s="5"/>
    </row>
    <row r="175" spans="1:11" s="1" customFormat="1" ht="13.5" customHeight="1">
      <c r="A175" s="121" t="s">
        <v>117</v>
      </c>
      <c r="B175" s="59" t="s">
        <v>118</v>
      </c>
      <c r="C175" s="59"/>
      <c r="D175" s="59"/>
      <c r="E175" s="59"/>
      <c r="F175" s="62">
        <f>F167</f>
        <v>0</v>
      </c>
      <c r="G175" s="136">
        <f>G167</f>
        <v>0</v>
      </c>
      <c r="H175" s="4"/>
      <c r="I175" s="5"/>
      <c r="J175" s="5"/>
      <c r="K175" s="5"/>
    </row>
    <row r="176" spans="1:11" s="1" customFormat="1" ht="13.5" customHeight="1">
      <c r="A176" s="102"/>
      <c r="B176" s="83" t="s">
        <v>93</v>
      </c>
      <c r="C176" s="83"/>
      <c r="D176" s="83"/>
      <c r="E176" s="83"/>
      <c r="F176" s="103">
        <f>F174</f>
        <v>0.1241</v>
      </c>
      <c r="G176" s="104">
        <f>G174+G175</f>
        <v>320.19425146486725</v>
      </c>
      <c r="H176" s="4"/>
      <c r="I176" s="5"/>
      <c r="J176" s="5"/>
      <c r="K176" s="5"/>
    </row>
    <row r="177" spans="1:11" ht="14.25" customHeight="1">
      <c r="A177" s="5"/>
      <c r="B177" s="5"/>
      <c r="C177" s="5"/>
      <c r="D177" s="5"/>
      <c r="E177" s="5"/>
      <c r="F177" s="5"/>
      <c r="G177" s="5"/>
      <c r="H177" s="4"/>
      <c r="I177" s="5"/>
      <c r="J177" s="5"/>
      <c r="K177" s="5"/>
    </row>
    <row r="178" spans="1:11" s="1" customFormat="1" ht="15.75" customHeight="1">
      <c r="A178" s="54" t="s">
        <v>124</v>
      </c>
      <c r="B178" s="54"/>
      <c r="C178" s="54"/>
      <c r="D178" s="54"/>
      <c r="E178" s="54"/>
      <c r="F178" s="54"/>
      <c r="G178" s="54"/>
      <c r="H178" s="4"/>
      <c r="I178" s="5"/>
      <c r="J178" s="5"/>
      <c r="K178" s="5"/>
    </row>
    <row r="179" spans="1:11" ht="14.25">
      <c r="A179" s="5"/>
      <c r="B179" s="5"/>
      <c r="C179" s="5"/>
      <c r="D179" s="5"/>
      <c r="E179" s="5"/>
      <c r="F179" s="5"/>
      <c r="G179" s="5"/>
      <c r="H179" s="4"/>
      <c r="I179" s="5"/>
      <c r="J179" s="5"/>
      <c r="K179" s="5"/>
    </row>
    <row r="180" spans="1:11" s="1" customFormat="1" ht="13.5" customHeight="1">
      <c r="A180" s="21">
        <v>5</v>
      </c>
      <c r="B180" s="21" t="s">
        <v>125</v>
      </c>
      <c r="C180" s="21"/>
      <c r="D180" s="21"/>
      <c r="E180" s="21"/>
      <c r="F180" s="21" t="s">
        <v>39</v>
      </c>
      <c r="G180" s="21"/>
      <c r="H180" s="4"/>
      <c r="I180" s="5"/>
      <c r="J180" s="5"/>
      <c r="K180" s="5"/>
    </row>
    <row r="181" spans="1:11" s="1" customFormat="1" ht="13.5" customHeight="1">
      <c r="A181" s="14" t="s">
        <v>6</v>
      </c>
      <c r="B181" s="98" t="s">
        <v>126</v>
      </c>
      <c r="C181" s="98"/>
      <c r="D181" s="98"/>
      <c r="E181" s="98"/>
      <c r="F181" s="119">
        <v>49.18</v>
      </c>
      <c r="G181" s="119"/>
      <c r="H181" s="4"/>
      <c r="I181" s="5"/>
      <c r="J181" s="5"/>
      <c r="K181" s="5"/>
    </row>
    <row r="182" spans="1:11" s="1" customFormat="1" ht="13.5" customHeight="1">
      <c r="A182" s="14" t="s">
        <v>9</v>
      </c>
      <c r="B182" s="98" t="s">
        <v>127</v>
      </c>
      <c r="C182" s="98"/>
      <c r="D182" s="98"/>
      <c r="E182" s="98"/>
      <c r="F182" s="119">
        <v>146.97</v>
      </c>
      <c r="G182" s="119"/>
      <c r="H182" s="4"/>
      <c r="I182" s="5"/>
      <c r="J182" s="5"/>
      <c r="K182" s="5"/>
    </row>
    <row r="183" spans="1:11" s="1" customFormat="1" ht="13.5" customHeight="1">
      <c r="A183" s="14" t="s">
        <v>12</v>
      </c>
      <c r="B183" s="98" t="s">
        <v>128</v>
      </c>
      <c r="C183" s="98"/>
      <c r="D183" s="98"/>
      <c r="E183" s="98"/>
      <c r="F183" s="119">
        <v>5.42</v>
      </c>
      <c r="G183" s="119"/>
      <c r="H183" s="4"/>
      <c r="I183" s="5"/>
      <c r="J183" s="5"/>
      <c r="K183" s="5"/>
    </row>
    <row r="184" spans="1:11" s="1" customFormat="1" ht="13.5" customHeight="1">
      <c r="A184" s="14" t="s">
        <v>15</v>
      </c>
      <c r="B184" s="98" t="s">
        <v>129</v>
      </c>
      <c r="C184" s="98"/>
      <c r="D184" s="98"/>
      <c r="E184" s="98"/>
      <c r="F184" s="137">
        <v>32.94</v>
      </c>
      <c r="G184" s="137"/>
      <c r="H184" s="4"/>
      <c r="I184" s="5"/>
      <c r="J184" s="5"/>
      <c r="K184" s="5"/>
    </row>
    <row r="185" spans="1:11" s="1" customFormat="1" ht="13.5" customHeight="1">
      <c r="A185" s="138"/>
      <c r="B185" s="21" t="s">
        <v>41</v>
      </c>
      <c r="C185" s="21"/>
      <c r="D185" s="21"/>
      <c r="E185" s="21"/>
      <c r="F185" s="139">
        <f>SUM(F181:F184)</f>
        <v>234.51</v>
      </c>
      <c r="G185" s="139"/>
      <c r="H185" s="4"/>
      <c r="I185" s="5"/>
      <c r="J185" s="5"/>
      <c r="K185" s="5"/>
    </row>
    <row r="186" spans="1:11" ht="14.25" customHeight="1">
      <c r="A186" s="5"/>
      <c r="B186" s="5"/>
      <c r="C186" s="5"/>
      <c r="D186" s="5"/>
      <c r="E186" s="5"/>
      <c r="F186" s="5"/>
      <c r="G186" s="5"/>
      <c r="H186" s="4"/>
      <c r="I186" s="5"/>
      <c r="J186" s="5"/>
      <c r="K186" s="5"/>
    </row>
    <row r="187" spans="1:11" s="1" customFormat="1" ht="13.5" customHeight="1">
      <c r="A187" s="79" t="s">
        <v>130</v>
      </c>
      <c r="B187" s="79"/>
      <c r="C187" s="79"/>
      <c r="D187" s="79"/>
      <c r="E187" s="79"/>
      <c r="F187" s="79"/>
      <c r="G187" s="79"/>
      <c r="H187" s="4"/>
      <c r="I187" s="5"/>
      <c r="J187" s="5"/>
      <c r="K187" s="5"/>
    </row>
    <row r="188" spans="1:11" s="1" customFormat="1" ht="14.25" customHeight="1">
      <c r="A188" s="43"/>
      <c r="B188" s="5"/>
      <c r="C188" s="5"/>
      <c r="D188" s="5"/>
      <c r="E188" s="5"/>
      <c r="F188" s="5"/>
      <c r="G188" s="5"/>
      <c r="H188" s="4"/>
      <c r="I188" s="5"/>
      <c r="J188" s="5"/>
      <c r="K188" s="5"/>
    </row>
    <row r="189" spans="1:11" s="1" customFormat="1" ht="15.75" customHeight="1">
      <c r="A189" s="140" t="s">
        <v>131</v>
      </c>
      <c r="B189" s="140"/>
      <c r="C189" s="140"/>
      <c r="D189" s="140"/>
      <c r="E189" s="140"/>
      <c r="F189" s="140"/>
      <c r="G189" s="140"/>
      <c r="H189" s="4"/>
      <c r="I189" s="5"/>
      <c r="J189" s="5"/>
      <c r="K189" s="5"/>
    </row>
    <row r="190" spans="1:11" s="1" customFormat="1" ht="14.25">
      <c r="A190" s="141"/>
      <c r="B190" s="141"/>
      <c r="C190" s="141"/>
      <c r="D190" s="141"/>
      <c r="E190" s="141"/>
      <c r="F190" s="141"/>
      <c r="G190" s="141"/>
      <c r="H190" s="4"/>
      <c r="I190" s="5"/>
      <c r="J190" s="5"/>
      <c r="K190" s="5"/>
    </row>
    <row r="191" spans="1:11" s="1" customFormat="1" ht="13.5" customHeight="1">
      <c r="A191" s="69" t="s">
        <v>132</v>
      </c>
      <c r="B191" s="69"/>
      <c r="C191" s="69"/>
      <c r="D191" s="69"/>
      <c r="E191" s="69"/>
      <c r="F191" s="69"/>
      <c r="G191" s="142">
        <f>F48+F112+G122+G176+F185</f>
        <v>3134.8352060568677</v>
      </c>
      <c r="H191" s="4"/>
      <c r="I191" s="5"/>
      <c r="J191" s="5"/>
      <c r="K191" s="5"/>
    </row>
    <row r="192" spans="1:11" s="1" customFormat="1" ht="14.25" customHeight="1">
      <c r="A192" s="5"/>
      <c r="B192" s="11"/>
      <c r="C192" s="11"/>
      <c r="D192" s="11"/>
      <c r="E192" s="11"/>
      <c r="F192" s="11"/>
      <c r="G192" s="143">
        <f>G191+G194</f>
        <v>3228.880262238574</v>
      </c>
      <c r="H192" s="4"/>
      <c r="I192" s="5"/>
      <c r="J192" s="5"/>
      <c r="K192" s="5"/>
    </row>
    <row r="193" spans="1:11" s="1" customFormat="1" ht="13.5" customHeight="1">
      <c r="A193" s="52">
        <v>6</v>
      </c>
      <c r="B193" s="144" t="s">
        <v>133</v>
      </c>
      <c r="C193" s="144"/>
      <c r="D193" s="144"/>
      <c r="E193" s="144"/>
      <c r="F193" s="144" t="s">
        <v>47</v>
      </c>
      <c r="G193" s="145" t="s">
        <v>39</v>
      </c>
      <c r="H193" s="4"/>
      <c r="I193" s="5"/>
      <c r="J193" s="5"/>
      <c r="K193" s="5"/>
    </row>
    <row r="194" spans="1:11" s="1" customFormat="1" ht="13.5" customHeight="1">
      <c r="A194" s="146" t="s">
        <v>6</v>
      </c>
      <c r="B194" s="147" t="s">
        <v>134</v>
      </c>
      <c r="C194" s="147"/>
      <c r="D194" s="147"/>
      <c r="E194" s="147"/>
      <c r="F194" s="148">
        <v>0.03</v>
      </c>
      <c r="G194" s="149">
        <f>G191*F194</f>
        <v>94.04505618170603</v>
      </c>
      <c r="H194" s="4"/>
      <c r="I194" s="5"/>
      <c r="J194" s="5"/>
      <c r="K194" s="5"/>
    </row>
    <row r="195" spans="1:11" s="1" customFormat="1" ht="13.5" customHeight="1">
      <c r="A195" s="150" t="s">
        <v>9</v>
      </c>
      <c r="B195" s="37" t="s">
        <v>135</v>
      </c>
      <c r="C195" s="37"/>
      <c r="D195" s="37"/>
      <c r="E195" s="37"/>
      <c r="F195" s="151">
        <v>0.08599</v>
      </c>
      <c r="G195" s="152">
        <f>(G191+G194)*F195</f>
        <v>277.65141374989497</v>
      </c>
      <c r="H195" s="153"/>
      <c r="I195" s="5"/>
      <c r="J195" s="5"/>
      <c r="K195" s="5"/>
    </row>
    <row r="196" spans="1:11" s="1" customFormat="1" ht="13.5" customHeight="1">
      <c r="A196" s="150" t="s">
        <v>12</v>
      </c>
      <c r="B196" s="37" t="s">
        <v>136</v>
      </c>
      <c r="C196" s="37"/>
      <c r="D196" s="37"/>
      <c r="E196" s="37"/>
      <c r="F196" s="151"/>
      <c r="G196" s="152"/>
      <c r="H196" s="4"/>
      <c r="I196" s="4"/>
      <c r="J196" s="5"/>
      <c r="K196" s="5"/>
    </row>
    <row r="197" spans="1:11" s="1" customFormat="1" ht="13.5" customHeight="1">
      <c r="A197" s="150"/>
      <c r="B197" s="37" t="s">
        <v>137</v>
      </c>
      <c r="C197" s="37"/>
      <c r="D197" s="37"/>
      <c r="E197" s="37"/>
      <c r="F197" s="151">
        <v>0.076</v>
      </c>
      <c r="G197" s="152">
        <f aca="true" t="shared" si="2" ref="G197:G199">SUM($G$191,$G$194,$G$195)/0.8575*F197</f>
        <v>310.7829823616602</v>
      </c>
      <c r="H197" s="4"/>
      <c r="I197" s="5"/>
      <c r="J197" s="5"/>
      <c r="K197" s="5"/>
    </row>
    <row r="198" spans="1:11" s="1" customFormat="1" ht="13.5" customHeight="1">
      <c r="A198" s="150"/>
      <c r="B198" s="37" t="s">
        <v>138</v>
      </c>
      <c r="C198" s="37"/>
      <c r="D198" s="37"/>
      <c r="E198" s="37"/>
      <c r="F198" s="151">
        <v>0.0165</v>
      </c>
      <c r="G198" s="152">
        <f t="shared" si="2"/>
        <v>67.4726211706236</v>
      </c>
      <c r="H198" s="4"/>
      <c r="I198" s="5"/>
      <c r="J198" s="5"/>
      <c r="K198" s="5"/>
    </row>
    <row r="199" spans="1:11" s="1" customFormat="1" ht="13.5" customHeight="1">
      <c r="A199" s="150"/>
      <c r="B199" s="37" t="s">
        <v>139</v>
      </c>
      <c r="C199" s="37"/>
      <c r="D199" s="37"/>
      <c r="E199" s="37"/>
      <c r="F199" s="151">
        <v>0.05</v>
      </c>
      <c r="G199" s="152">
        <f t="shared" si="2"/>
        <v>204.46248839582907</v>
      </c>
      <c r="H199" s="4"/>
      <c r="I199" s="5"/>
      <c r="J199" s="5"/>
      <c r="K199" s="5"/>
    </row>
    <row r="200" spans="1:11" s="1" customFormat="1" ht="13.5" customHeight="1">
      <c r="A200" s="154"/>
      <c r="B200" s="155" t="s">
        <v>41</v>
      </c>
      <c r="C200" s="155"/>
      <c r="D200" s="155"/>
      <c r="E200" s="155"/>
      <c r="F200" s="156">
        <f>SUM(F194:F199)</f>
        <v>0.25849</v>
      </c>
      <c r="G200" s="53">
        <f>SUM(G194:G199)</f>
        <v>954.4145618597138</v>
      </c>
      <c r="H200" s="4"/>
      <c r="I200" s="5"/>
      <c r="J200" s="5"/>
      <c r="K200" s="5"/>
    </row>
    <row r="201" spans="1:11" ht="14.25" customHeight="1">
      <c r="A201" s="5"/>
      <c r="B201" s="5"/>
      <c r="C201" s="5"/>
      <c r="D201" s="5"/>
      <c r="E201" s="5"/>
      <c r="F201" s="5"/>
      <c r="G201" s="5"/>
      <c r="H201" s="4"/>
      <c r="I201" s="5"/>
      <c r="J201" s="5"/>
      <c r="K201" s="5"/>
    </row>
    <row r="202" spans="1:11" s="1" customFormat="1" ht="14.25">
      <c r="A202" s="32" t="s">
        <v>140</v>
      </c>
      <c r="B202" s="32"/>
      <c r="C202" s="32"/>
      <c r="D202" s="32"/>
      <c r="E202" s="32"/>
      <c r="F202" s="32"/>
      <c r="G202" s="32"/>
      <c r="H202" s="4"/>
      <c r="I202" s="5"/>
      <c r="J202" s="5"/>
      <c r="K202" s="5"/>
    </row>
    <row r="203" spans="1:11" s="1" customFormat="1" ht="15.75" customHeight="1">
      <c r="A203" s="32" t="s">
        <v>141</v>
      </c>
      <c r="B203" s="32"/>
      <c r="C203" s="32"/>
      <c r="D203" s="32"/>
      <c r="E203" s="32"/>
      <c r="F203" s="32"/>
      <c r="G203" s="32"/>
      <c r="H203" s="4"/>
      <c r="I203" s="5"/>
      <c r="J203" s="5"/>
      <c r="K203" s="5"/>
    </row>
    <row r="204" spans="1:11" s="1" customFormat="1" ht="14.25">
      <c r="A204" s="141" t="s">
        <v>142</v>
      </c>
      <c r="B204" s="141"/>
      <c r="C204" s="141"/>
      <c r="D204" s="141"/>
      <c r="E204" s="141"/>
      <c r="F204" s="141"/>
      <c r="G204" s="141"/>
      <c r="H204" s="4"/>
      <c r="I204" s="5"/>
      <c r="J204" s="5"/>
      <c r="K204" s="5"/>
    </row>
    <row r="205" spans="1:11" s="1" customFormat="1" ht="14.25">
      <c r="A205" s="141" t="s">
        <v>143</v>
      </c>
      <c r="B205" s="141"/>
      <c r="C205" s="141"/>
      <c r="D205" s="141"/>
      <c r="E205" s="141"/>
      <c r="F205" s="141"/>
      <c r="G205" s="141"/>
      <c r="H205" s="4"/>
      <c r="I205" s="5"/>
      <c r="J205" s="5"/>
      <c r="K205" s="5"/>
    </row>
    <row r="206" spans="1:11" s="1" customFormat="1" ht="48.75" customHeight="1">
      <c r="A206" s="157" t="s">
        <v>144</v>
      </c>
      <c r="B206" s="157"/>
      <c r="C206" s="157"/>
      <c r="D206" s="157"/>
      <c r="E206" s="157"/>
      <c r="F206" s="157"/>
      <c r="G206" s="157"/>
      <c r="H206" s="4"/>
      <c r="I206" s="5"/>
      <c r="J206" s="5"/>
      <c r="K206" s="5"/>
    </row>
    <row r="207" spans="1:11" s="1" customFormat="1" ht="56.25" customHeight="1">
      <c r="A207" s="158" t="s">
        <v>145</v>
      </c>
      <c r="B207" s="158"/>
      <c r="C207" s="158"/>
      <c r="D207" s="158"/>
      <c r="E207" s="158"/>
      <c r="F207" s="158"/>
      <c r="G207" s="158"/>
      <c r="H207" s="4"/>
      <c r="I207" s="5"/>
      <c r="J207" s="5"/>
      <c r="K207" s="5"/>
    </row>
    <row r="208" spans="1:11" s="1" customFormat="1" ht="14.25">
      <c r="A208" s="141"/>
      <c r="B208" s="11"/>
      <c r="C208" s="11"/>
      <c r="D208" s="11"/>
      <c r="E208" s="11"/>
      <c r="F208" s="11"/>
      <c r="G208" s="11"/>
      <c r="H208" s="4"/>
      <c r="I208" s="5"/>
      <c r="J208" s="5"/>
      <c r="K208" s="5"/>
    </row>
    <row r="209" spans="1:11" s="1" customFormat="1" ht="15.75">
      <c r="A209" s="141"/>
      <c r="B209" s="11"/>
      <c r="C209" s="11"/>
      <c r="D209" s="11"/>
      <c r="E209" s="11"/>
      <c r="F209" s="11"/>
      <c r="G209" s="11"/>
      <c r="H209" s="4"/>
      <c r="I209" s="5"/>
      <c r="J209" s="5"/>
      <c r="K209" s="5"/>
    </row>
    <row r="210" spans="1:11" s="1" customFormat="1" ht="15.75">
      <c r="A210" s="141"/>
      <c r="B210" s="11"/>
      <c r="C210" s="11"/>
      <c r="D210" s="11"/>
      <c r="E210" s="11"/>
      <c r="F210" s="11"/>
      <c r="G210" s="11"/>
      <c r="H210" s="4"/>
      <c r="I210" s="5"/>
      <c r="J210" s="5"/>
      <c r="K210" s="5"/>
    </row>
    <row r="211" spans="1:11" s="1" customFormat="1" ht="15.75">
      <c r="A211" s="141"/>
      <c r="B211" s="11"/>
      <c r="C211" s="11"/>
      <c r="D211" s="11"/>
      <c r="E211" s="11"/>
      <c r="F211" s="11"/>
      <c r="G211" s="11"/>
      <c r="H211" s="4"/>
      <c r="I211" s="5"/>
      <c r="J211" s="5"/>
      <c r="K211" s="5"/>
    </row>
    <row r="212" spans="1:11" s="1" customFormat="1" ht="13.5" customHeight="1">
      <c r="A212" s="28" t="s">
        <v>146</v>
      </c>
      <c r="B212" s="28"/>
      <c r="C212" s="28"/>
      <c r="D212" s="28"/>
      <c r="E212" s="28"/>
      <c r="F212" s="28"/>
      <c r="G212" s="28"/>
      <c r="H212" s="4"/>
      <c r="I212" s="5"/>
      <c r="J212" s="5"/>
      <c r="K212" s="5"/>
    </row>
    <row r="213" spans="1:11" s="1" customFormat="1" ht="14.25" customHeight="1">
      <c r="A213" s="34"/>
      <c r="B213" s="34"/>
      <c r="C213" s="34"/>
      <c r="D213" s="34"/>
      <c r="E213" s="34"/>
      <c r="F213" s="34"/>
      <c r="G213" s="34"/>
      <c r="H213" s="4"/>
      <c r="I213" s="5"/>
      <c r="J213" s="5"/>
      <c r="K213" s="5"/>
    </row>
    <row r="214" spans="1:11" s="1" customFormat="1" ht="24.75" customHeight="1">
      <c r="A214" s="159"/>
      <c r="B214" s="95" t="s">
        <v>147</v>
      </c>
      <c r="C214" s="95"/>
      <c r="D214" s="95"/>
      <c r="E214" s="95"/>
      <c r="F214" s="95" t="s">
        <v>148</v>
      </c>
      <c r="G214" s="95"/>
      <c r="H214" s="4"/>
      <c r="I214" s="5"/>
      <c r="J214" s="5"/>
      <c r="K214" s="5"/>
    </row>
    <row r="215" spans="1:11" s="1" customFormat="1" ht="18.75" customHeight="1">
      <c r="A215" s="36" t="s">
        <v>6</v>
      </c>
      <c r="B215" s="37" t="s">
        <v>149</v>
      </c>
      <c r="C215" s="37"/>
      <c r="D215" s="37"/>
      <c r="E215" s="37"/>
      <c r="F215" s="160">
        <f>F48</f>
        <v>1236.43</v>
      </c>
      <c r="G215" s="160"/>
      <c r="H215" s="4"/>
      <c r="I215" s="5"/>
      <c r="J215" s="5"/>
      <c r="K215" s="5"/>
    </row>
    <row r="216" spans="1:11" s="1" customFormat="1" ht="24" customHeight="1">
      <c r="A216" s="36" t="s">
        <v>9</v>
      </c>
      <c r="B216" s="37" t="s">
        <v>150</v>
      </c>
      <c r="C216" s="37"/>
      <c r="D216" s="37"/>
      <c r="E216" s="37"/>
      <c r="F216" s="160">
        <f>F112</f>
        <v>1255.821445056</v>
      </c>
      <c r="G216" s="160"/>
      <c r="H216" s="4"/>
      <c r="I216" s="5"/>
      <c r="J216" s="5"/>
      <c r="K216" s="5"/>
    </row>
    <row r="217" spans="1:11" s="1" customFormat="1" ht="13.5" customHeight="1">
      <c r="A217" s="36" t="s">
        <v>12</v>
      </c>
      <c r="B217" s="37" t="s">
        <v>151</v>
      </c>
      <c r="C217" s="37"/>
      <c r="D217" s="37"/>
      <c r="E217" s="37"/>
      <c r="F217" s="160">
        <f>G122</f>
        <v>87.879509536</v>
      </c>
      <c r="G217" s="160"/>
      <c r="H217" s="4"/>
      <c r="I217" s="5"/>
      <c r="J217" s="5"/>
      <c r="K217" s="5"/>
    </row>
    <row r="218" spans="1:11" s="1" customFormat="1" ht="24" customHeight="1">
      <c r="A218" s="36" t="s">
        <v>15</v>
      </c>
      <c r="B218" s="37" t="s">
        <v>152</v>
      </c>
      <c r="C218" s="37"/>
      <c r="D218" s="37"/>
      <c r="E218" s="37"/>
      <c r="F218" s="160">
        <f>G176</f>
        <v>320.19425146486725</v>
      </c>
      <c r="G218" s="160"/>
      <c r="H218" s="4"/>
      <c r="I218" s="5"/>
      <c r="J218" s="5"/>
      <c r="K218" s="5"/>
    </row>
    <row r="219" spans="1:11" s="1" customFormat="1" ht="13.5" customHeight="1">
      <c r="A219" s="36" t="s">
        <v>62</v>
      </c>
      <c r="B219" s="37" t="s">
        <v>153</v>
      </c>
      <c r="C219" s="37"/>
      <c r="D219" s="37"/>
      <c r="E219" s="37"/>
      <c r="F219" s="160">
        <f>F185</f>
        <v>234.51</v>
      </c>
      <c r="G219" s="160"/>
      <c r="H219" s="4"/>
      <c r="I219" s="5"/>
      <c r="J219" s="5"/>
      <c r="K219" s="5"/>
    </row>
    <row r="220" spans="1:11" s="1" customFormat="1" ht="13.5" customHeight="1">
      <c r="A220" s="38" t="s">
        <v>154</v>
      </c>
      <c r="B220" s="38"/>
      <c r="C220" s="38"/>
      <c r="D220" s="38"/>
      <c r="E220" s="38"/>
      <c r="F220" s="115">
        <f>F215+F216+F217+F218+F219</f>
        <v>3134.8352060568677</v>
      </c>
      <c r="G220" s="115"/>
      <c r="H220" s="4"/>
      <c r="I220" s="5"/>
      <c r="J220" s="5"/>
      <c r="K220" s="5"/>
    </row>
    <row r="221" spans="1:11" s="1" customFormat="1" ht="13.5" customHeight="1">
      <c r="A221" s="36" t="s">
        <v>64</v>
      </c>
      <c r="B221" s="37" t="s">
        <v>155</v>
      </c>
      <c r="C221" s="37"/>
      <c r="D221" s="37"/>
      <c r="E221" s="37"/>
      <c r="F221" s="160">
        <f>G200</f>
        <v>954.4145618597138</v>
      </c>
      <c r="G221" s="160"/>
      <c r="H221" s="4"/>
      <c r="I221" s="5"/>
      <c r="J221" s="5"/>
      <c r="K221" s="5"/>
    </row>
    <row r="222" spans="1:11" s="1" customFormat="1" ht="13.5" customHeight="1">
      <c r="A222" s="22" t="s">
        <v>156</v>
      </c>
      <c r="B222" s="22"/>
      <c r="C222" s="22"/>
      <c r="D222" s="22"/>
      <c r="E222" s="22"/>
      <c r="F222" s="161">
        <f>F220+F221</f>
        <v>4089.2497679165817</v>
      </c>
      <c r="G222" s="161"/>
      <c r="H222" s="162"/>
      <c r="I222" s="5"/>
      <c r="J222" s="5"/>
      <c r="K222" s="5"/>
    </row>
    <row r="223" spans="1:11" s="1" customFormat="1" ht="14.25" customHeight="1">
      <c r="A223" s="163"/>
      <c r="B223" s="163"/>
      <c r="C223" s="163"/>
      <c r="D223" s="163"/>
      <c r="E223" s="163"/>
      <c r="F223" s="163"/>
      <c r="G223" s="163"/>
      <c r="H223" s="4"/>
      <c r="I223" s="5"/>
      <c r="J223" s="5"/>
      <c r="K223" s="5"/>
    </row>
    <row r="224" spans="1:11" s="1" customFormat="1" ht="13.5" customHeight="1">
      <c r="A224" s="28" t="s">
        <v>157</v>
      </c>
      <c r="B224" s="28"/>
      <c r="C224" s="28"/>
      <c r="D224" s="28"/>
      <c r="E224" s="28"/>
      <c r="F224" s="28"/>
      <c r="G224" s="28"/>
      <c r="H224" s="4"/>
      <c r="I224" s="5"/>
      <c r="J224" s="5"/>
      <c r="K224" s="5"/>
    </row>
    <row r="225" spans="1:11" ht="14.25" customHeight="1">
      <c r="A225" s="5"/>
      <c r="B225" s="5"/>
      <c r="C225" s="5"/>
      <c r="D225" s="5"/>
      <c r="E225" s="5"/>
      <c r="F225" s="5"/>
      <c r="G225" s="5"/>
      <c r="H225" s="4"/>
      <c r="I225" s="5"/>
      <c r="J225" s="5"/>
      <c r="K225" s="5"/>
    </row>
    <row r="226" spans="1:11" s="1" customFormat="1" ht="60.75" customHeight="1">
      <c r="A226" s="21" t="s">
        <v>158</v>
      </c>
      <c r="B226" s="21"/>
      <c r="C226" s="21" t="s">
        <v>159</v>
      </c>
      <c r="D226" s="21" t="s">
        <v>160</v>
      </c>
      <c r="E226" s="21" t="s">
        <v>161</v>
      </c>
      <c r="F226" s="21" t="s">
        <v>162</v>
      </c>
      <c r="G226" s="21" t="s">
        <v>163</v>
      </c>
      <c r="H226" s="4"/>
      <c r="I226" s="5"/>
      <c r="J226" s="5"/>
      <c r="K226" s="5"/>
    </row>
    <row r="227" spans="1:11" s="1" customFormat="1" ht="54" customHeight="1">
      <c r="A227" s="14" t="s">
        <v>164</v>
      </c>
      <c r="B227" s="23">
        <f>F35</f>
        <v>0</v>
      </c>
      <c r="C227" s="164">
        <f>F222</f>
        <v>4089.2497679165817</v>
      </c>
      <c r="D227" s="14">
        <v>1</v>
      </c>
      <c r="E227" s="164">
        <f>C227*D227</f>
        <v>4089.2497679165817</v>
      </c>
      <c r="F227" s="165">
        <v>2</v>
      </c>
      <c r="G227" s="166">
        <f>E227*F227</f>
        <v>8178.4995358331635</v>
      </c>
      <c r="H227" s="4"/>
      <c r="I227" s="5"/>
      <c r="J227" s="5"/>
      <c r="K227" s="5"/>
    </row>
    <row r="228" spans="1:11" s="1" customFormat="1" ht="13.5" customHeight="1">
      <c r="A228" s="21" t="s">
        <v>165</v>
      </c>
      <c r="B228" s="21"/>
      <c r="C228" s="21"/>
      <c r="D228" s="21"/>
      <c r="E228" s="21"/>
      <c r="F228" s="21"/>
      <c r="G228" s="167">
        <f>G227</f>
        <v>8178.4995358331635</v>
      </c>
      <c r="H228" s="4"/>
      <c r="I228" s="5"/>
      <c r="J228" s="5"/>
      <c r="K228" s="5"/>
    </row>
    <row r="229" spans="1:11" ht="14.25" customHeight="1">
      <c r="A229" s="5"/>
      <c r="B229" s="5"/>
      <c r="C229" s="5"/>
      <c r="D229" s="5"/>
      <c r="E229" s="5"/>
      <c r="F229" s="5"/>
      <c r="G229" s="5"/>
      <c r="H229" s="4"/>
      <c r="I229" s="5"/>
      <c r="J229" s="5"/>
      <c r="K229" s="5"/>
    </row>
    <row r="230" spans="1:11" s="1" customFormat="1" ht="15.75" customHeight="1">
      <c r="A230" s="54" t="s">
        <v>166</v>
      </c>
      <c r="B230" s="54"/>
      <c r="C230" s="54"/>
      <c r="D230" s="54"/>
      <c r="E230" s="54"/>
      <c r="F230" s="54"/>
      <c r="G230" s="54"/>
      <c r="H230" s="4"/>
      <c r="I230" s="5"/>
      <c r="J230" s="5"/>
      <c r="K230" s="5"/>
    </row>
    <row r="231" spans="1:11" ht="14.25">
      <c r="A231" s="5"/>
      <c r="B231" s="5"/>
      <c r="C231" s="5"/>
      <c r="D231" s="5"/>
      <c r="E231" s="5"/>
      <c r="F231" s="5"/>
      <c r="G231" s="5"/>
      <c r="H231" s="4"/>
      <c r="I231" s="5"/>
      <c r="J231" s="5"/>
      <c r="K231" s="5"/>
    </row>
    <row r="232" spans="1:11" s="1" customFormat="1" ht="13.5" customHeight="1">
      <c r="A232" s="138"/>
      <c r="B232" s="21" t="s">
        <v>167</v>
      </c>
      <c r="C232" s="21"/>
      <c r="D232" s="21"/>
      <c r="E232" s="21"/>
      <c r="F232" s="21"/>
      <c r="G232" s="21"/>
      <c r="H232" s="4"/>
      <c r="I232" s="5"/>
      <c r="J232" s="5"/>
      <c r="K232" s="5"/>
    </row>
    <row r="233" spans="1:11" s="1" customFormat="1" ht="13.5" customHeight="1">
      <c r="A233" s="138"/>
      <c r="B233" s="168" t="s">
        <v>168</v>
      </c>
      <c r="C233" s="168"/>
      <c r="D233" s="168"/>
      <c r="E233" s="168"/>
      <c r="F233" s="21" t="s">
        <v>169</v>
      </c>
      <c r="G233" s="21"/>
      <c r="H233" s="4"/>
      <c r="I233" s="5"/>
      <c r="J233" s="5"/>
      <c r="K233" s="5"/>
    </row>
    <row r="234" spans="1:11" s="1" customFormat="1" ht="14.25" customHeight="1">
      <c r="A234" s="58" t="s">
        <v>6</v>
      </c>
      <c r="B234" s="169" t="s">
        <v>170</v>
      </c>
      <c r="C234" s="169"/>
      <c r="D234" s="169"/>
      <c r="E234" s="169"/>
      <c r="F234" s="170">
        <f>E227</f>
        <v>4089.2497679165817</v>
      </c>
      <c r="G234" s="170"/>
      <c r="H234" s="4"/>
      <c r="I234" s="5"/>
      <c r="J234" s="5"/>
      <c r="K234" s="5"/>
    </row>
    <row r="235" spans="1:11" s="1" customFormat="1" ht="36" customHeight="1">
      <c r="A235" s="14" t="s">
        <v>9</v>
      </c>
      <c r="B235" s="169" t="s">
        <v>171</v>
      </c>
      <c r="C235" s="169"/>
      <c r="D235" s="169"/>
      <c r="E235" s="169"/>
      <c r="F235" s="170">
        <f>G228</f>
        <v>8178.4995358331635</v>
      </c>
      <c r="G235" s="170"/>
      <c r="H235" s="4"/>
      <c r="I235" s="5"/>
      <c r="J235" s="5"/>
      <c r="K235" s="5"/>
    </row>
    <row r="236" spans="1:11" s="1" customFormat="1" ht="43.5" customHeight="1">
      <c r="A236" s="14" t="s">
        <v>12</v>
      </c>
      <c r="B236" s="37" t="s">
        <v>172</v>
      </c>
      <c r="C236" s="37"/>
      <c r="D236" s="37"/>
      <c r="E236" s="37"/>
      <c r="F236" s="171">
        <f>F235*12</f>
        <v>98141.99442999795</v>
      </c>
      <c r="G236" s="171"/>
      <c r="H236" s="4"/>
      <c r="I236" s="5"/>
      <c r="J236" s="5"/>
      <c r="K236" s="5"/>
    </row>
    <row r="237" spans="1:11" ht="14.25" customHeight="1">
      <c r="A237" s="5"/>
      <c r="B237" s="5"/>
      <c r="C237" s="5"/>
      <c r="D237" s="5"/>
      <c r="E237" s="5"/>
      <c r="F237" s="5"/>
      <c r="G237" s="5"/>
      <c r="H237" s="4"/>
      <c r="I237" s="5"/>
      <c r="J237" s="5"/>
      <c r="K237" s="5"/>
    </row>
    <row r="238" spans="1:11" s="1" customFormat="1" ht="14.25">
      <c r="A238" s="172" t="s">
        <v>173</v>
      </c>
      <c r="B238" s="172"/>
      <c r="C238" s="172"/>
      <c r="D238" s="172"/>
      <c r="E238" s="172"/>
      <c r="F238" s="172"/>
      <c r="G238" s="172"/>
      <c r="H238" s="4"/>
      <c r="I238" s="5"/>
      <c r="J238" s="5"/>
      <c r="K238" s="5"/>
    </row>
    <row r="239" spans="8:11" ht="14.25">
      <c r="H239" s="4"/>
      <c r="I239" s="5"/>
      <c r="J239" s="5"/>
      <c r="K239" s="5"/>
    </row>
    <row r="241" spans="1:7" ht="90.75" customHeight="1">
      <c r="A241" s="173" t="s">
        <v>174</v>
      </c>
      <c r="B241" s="173"/>
      <c r="C241" s="173"/>
      <c r="D241" s="173"/>
      <c r="E241" s="173"/>
      <c r="F241" s="173"/>
      <c r="G241" s="173"/>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A228:F228"/>
    <mergeCell ref="A230:G230"/>
    <mergeCell ref="B232:G232"/>
    <mergeCell ref="B233:E233"/>
    <mergeCell ref="F233:G233"/>
    <mergeCell ref="B234:E234"/>
    <mergeCell ref="F234:G234"/>
    <mergeCell ref="B235:E235"/>
    <mergeCell ref="F235:G235"/>
    <mergeCell ref="B236:E236"/>
    <mergeCell ref="F236:G236"/>
    <mergeCell ref="A238:G238"/>
    <mergeCell ref="A241:G241"/>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10.xml><?xml version="1.0" encoding="utf-8"?>
<worksheet xmlns="http://schemas.openxmlformats.org/spreadsheetml/2006/main" xmlns:r="http://schemas.openxmlformats.org/officeDocument/2006/relationships">
  <dimension ref="A1:F23"/>
  <sheetViews>
    <sheetView zoomScale="130" zoomScaleNormal="130" workbookViewId="0" topLeftCell="A4">
      <selection activeCell="N5" sqref="N5"/>
    </sheetView>
  </sheetViews>
  <sheetFormatPr defaultColWidth="9.00390625" defaultRowHeight="14.25"/>
  <cols>
    <col min="1" max="1" width="17.25390625" style="0" customWidth="1"/>
    <col min="2" max="2" width="7.125" style="0" customWidth="1"/>
    <col min="3" max="3" width="11.00390625" style="0" customWidth="1"/>
    <col min="4" max="5" width="11.75390625" style="0" customWidth="1"/>
    <col min="6" max="6" width="18.625" style="0" customWidth="1"/>
    <col min="7" max="16384" width="10.375" style="0" customWidth="1"/>
  </cols>
  <sheetData>
    <row r="1" spans="1:6" ht="15.75">
      <c r="A1" s="177" t="s">
        <v>213</v>
      </c>
      <c r="B1" s="177"/>
      <c r="C1" s="177"/>
      <c r="D1" s="177"/>
      <c r="E1" s="177"/>
      <c r="F1" s="177"/>
    </row>
    <row r="2" spans="1:6" ht="15.75">
      <c r="A2" s="177"/>
      <c r="B2" s="177"/>
      <c r="C2" s="177"/>
      <c r="D2" s="177"/>
      <c r="E2" s="177"/>
      <c r="F2" s="177"/>
    </row>
    <row r="3" spans="1:6" ht="39.75" customHeight="1">
      <c r="A3" s="178" t="s">
        <v>214</v>
      </c>
      <c r="B3" s="179" t="s">
        <v>215</v>
      </c>
      <c r="C3" s="180" t="s">
        <v>216</v>
      </c>
      <c r="D3" s="180" t="s">
        <v>217</v>
      </c>
      <c r="E3" s="180" t="s">
        <v>218</v>
      </c>
      <c r="F3" s="180" t="s">
        <v>219</v>
      </c>
    </row>
    <row r="4" spans="1:6" ht="15.75">
      <c r="A4" s="181" t="s">
        <v>30</v>
      </c>
      <c r="B4" s="182">
        <v>2</v>
      </c>
      <c r="C4" s="183">
        <f>Copeira!F222</f>
        <v>4089.2497679165817</v>
      </c>
      <c r="D4" s="183">
        <f aca="true" t="shared" si="0" ref="D4:D7">C4*12</f>
        <v>49070.99721499898</v>
      </c>
      <c r="E4" s="183">
        <f aca="true" t="shared" si="1" ref="E4:E7">C4*B4</f>
        <v>8178.4995358331635</v>
      </c>
      <c r="F4" s="183">
        <f aca="true" t="shared" si="2" ref="F4:F7">E4*12</f>
        <v>98141.99442999795</v>
      </c>
    </row>
    <row r="5" spans="1:6" ht="15.75">
      <c r="A5" s="181" t="s">
        <v>175</v>
      </c>
      <c r="B5" s="182">
        <v>1</v>
      </c>
      <c r="C5" s="183">
        <v>4092.3</v>
      </c>
      <c r="D5" s="183">
        <f t="shared" si="0"/>
        <v>49107.600000000006</v>
      </c>
      <c r="E5" s="183">
        <f t="shared" si="1"/>
        <v>4092.3</v>
      </c>
      <c r="F5" s="183">
        <f t="shared" si="2"/>
        <v>49107.600000000006</v>
      </c>
    </row>
    <row r="6" spans="1:6" ht="15.75">
      <c r="A6" s="181" t="s">
        <v>178</v>
      </c>
      <c r="B6" s="182">
        <v>1</v>
      </c>
      <c r="C6" s="183">
        <v>4045.98</v>
      </c>
      <c r="D6" s="183">
        <f t="shared" si="0"/>
        <v>48551.76</v>
      </c>
      <c r="E6" s="183">
        <f t="shared" si="1"/>
        <v>4045.98</v>
      </c>
      <c r="F6" s="183">
        <f t="shared" si="2"/>
        <v>48551.76</v>
      </c>
    </row>
    <row r="7" spans="1:6" ht="15.75">
      <c r="A7" s="181" t="s">
        <v>181</v>
      </c>
      <c r="B7" s="182">
        <v>2</v>
      </c>
      <c r="C7" s="183">
        <v>6244.63</v>
      </c>
      <c r="D7" s="183">
        <f t="shared" si="0"/>
        <v>74935.56</v>
      </c>
      <c r="E7" s="183">
        <f t="shared" si="1"/>
        <v>12489.26</v>
      </c>
      <c r="F7" s="183">
        <f t="shared" si="2"/>
        <v>149871.12</v>
      </c>
    </row>
    <row r="8" spans="1:6" ht="15.75">
      <c r="A8" s="178" t="s">
        <v>93</v>
      </c>
      <c r="B8" s="178"/>
      <c r="C8" s="178"/>
      <c r="D8" s="178"/>
      <c r="E8" s="178">
        <f>SUM(E4:E7)</f>
        <v>28806.039535833163</v>
      </c>
      <c r="F8" s="178">
        <f>SUM(F4:F7)</f>
        <v>345672.47442999796</v>
      </c>
    </row>
    <row r="9" spans="1:6" ht="15.75">
      <c r="A9" s="184"/>
      <c r="B9" s="184"/>
      <c r="C9" s="184"/>
      <c r="D9" s="184"/>
      <c r="E9" s="184"/>
      <c r="F9" s="184"/>
    </row>
    <row r="10" spans="1:6" ht="15.75" customHeight="1">
      <c r="A10" s="185" t="s">
        <v>220</v>
      </c>
      <c r="B10" s="185"/>
      <c r="C10" s="185"/>
      <c r="D10" s="185"/>
      <c r="E10" s="185"/>
      <c r="F10" s="185"/>
    </row>
    <row r="11" spans="1:6" ht="24.75" customHeight="1">
      <c r="A11" s="178" t="s">
        <v>18</v>
      </c>
      <c r="B11" s="178" t="s">
        <v>221</v>
      </c>
      <c r="C11" s="178"/>
      <c r="D11" s="178" t="s">
        <v>222</v>
      </c>
      <c r="E11" s="178"/>
      <c r="F11" s="178" t="s">
        <v>223</v>
      </c>
    </row>
    <row r="12" spans="1:6" ht="36" customHeight="1">
      <c r="A12" s="181" t="s">
        <v>224</v>
      </c>
      <c r="B12" s="186">
        <v>463</v>
      </c>
      <c r="C12" s="186"/>
      <c r="D12" s="187">
        <v>27.28</v>
      </c>
      <c r="E12" s="187"/>
      <c r="F12" s="187">
        <f aca="true" t="shared" si="3" ref="F12:F16">B12*D12</f>
        <v>12630.640000000001</v>
      </c>
    </row>
    <row r="13" spans="1:6" ht="36" customHeight="1">
      <c r="A13" s="181" t="s">
        <v>225</v>
      </c>
      <c r="B13" s="186">
        <v>407</v>
      </c>
      <c r="C13" s="186"/>
      <c r="D13" s="187">
        <v>31.82</v>
      </c>
      <c r="E13" s="187"/>
      <c r="F13" s="187">
        <f t="shared" si="3"/>
        <v>12950.74</v>
      </c>
    </row>
    <row r="14" spans="1:6" ht="47.25" customHeight="1">
      <c r="A14" s="181" t="s">
        <v>226</v>
      </c>
      <c r="B14" s="186">
        <v>724</v>
      </c>
      <c r="C14" s="186"/>
      <c r="D14" s="187">
        <v>36.37</v>
      </c>
      <c r="E14" s="187"/>
      <c r="F14" s="187">
        <f t="shared" si="3"/>
        <v>26331.879999999997</v>
      </c>
    </row>
    <row r="15" spans="1:6" ht="24.75" customHeight="1">
      <c r="A15" s="181" t="s">
        <v>227</v>
      </c>
      <c r="B15" s="186">
        <v>227</v>
      </c>
      <c r="C15" s="186"/>
      <c r="D15" s="187">
        <v>91.96</v>
      </c>
      <c r="E15" s="187"/>
      <c r="F15" s="187">
        <f t="shared" si="3"/>
        <v>20874.92</v>
      </c>
    </row>
    <row r="16" spans="1:6" ht="24.75" customHeight="1">
      <c r="A16" s="181" t="s">
        <v>228</v>
      </c>
      <c r="B16" s="186">
        <v>77</v>
      </c>
      <c r="C16" s="186"/>
      <c r="D16" s="187">
        <v>4.55</v>
      </c>
      <c r="E16" s="187"/>
      <c r="F16" s="187">
        <f t="shared" si="3"/>
        <v>350.34999999999997</v>
      </c>
    </row>
    <row r="17" spans="1:6" ht="15.75">
      <c r="A17" s="178" t="s">
        <v>93</v>
      </c>
      <c r="B17" s="178"/>
      <c r="C17" s="178"/>
      <c r="D17" s="178"/>
      <c r="E17" s="178"/>
      <c r="F17" s="178">
        <f>SUM(F12:F16)</f>
        <v>73138.53</v>
      </c>
    </row>
    <row r="18" spans="1:6" ht="15.75">
      <c r="A18" s="188"/>
      <c r="B18" s="188"/>
      <c r="C18" s="188"/>
      <c r="D18" s="188"/>
      <c r="E18" s="188"/>
      <c r="F18" s="188"/>
    </row>
    <row r="19" spans="1:6" ht="15.75" customHeight="1">
      <c r="A19" s="185" t="s">
        <v>229</v>
      </c>
      <c r="B19" s="185"/>
      <c r="C19" s="185"/>
      <c r="D19" s="185"/>
      <c r="E19" s="185"/>
      <c r="F19" s="185"/>
    </row>
    <row r="20" spans="1:6" ht="15.75" customHeight="1">
      <c r="A20" s="189" t="s">
        <v>230</v>
      </c>
      <c r="B20" s="189"/>
      <c r="C20" s="189"/>
      <c r="D20" s="189"/>
      <c r="E20" s="189"/>
      <c r="F20" s="189" t="s">
        <v>231</v>
      </c>
    </row>
    <row r="21" spans="1:6" ht="70.5">
      <c r="A21" s="181" t="s">
        <v>232</v>
      </c>
      <c r="B21" s="187"/>
      <c r="C21" s="187"/>
      <c r="D21" s="187"/>
      <c r="E21" s="187"/>
      <c r="F21" s="187">
        <f>F8</f>
        <v>345672.47442999796</v>
      </c>
    </row>
    <row r="22" spans="1:6" ht="70.5">
      <c r="A22" s="181" t="s">
        <v>220</v>
      </c>
      <c r="B22" s="187"/>
      <c r="C22" s="187"/>
      <c r="D22" s="187"/>
      <c r="E22" s="187"/>
      <c r="F22" s="187">
        <f>F17</f>
        <v>73138.53</v>
      </c>
    </row>
    <row r="23" spans="1:6" ht="24.75">
      <c r="A23" s="178" t="s">
        <v>167</v>
      </c>
      <c r="B23" s="187"/>
      <c r="C23" s="187"/>
      <c r="D23" s="187"/>
      <c r="E23" s="187"/>
      <c r="F23" s="190">
        <f>F21+F22</f>
        <v>418811.004429998</v>
      </c>
    </row>
  </sheetData>
  <sheetProtection selectLockedCells="1" selectUnlockedCells="1"/>
  <mergeCells count="16">
    <mergeCell ref="A1:F2"/>
    <mergeCell ref="A10:F10"/>
    <mergeCell ref="B11:C11"/>
    <mergeCell ref="D11:E11"/>
    <mergeCell ref="B12:C12"/>
    <mergeCell ref="D12:E12"/>
    <mergeCell ref="B13:C13"/>
    <mergeCell ref="D13:E13"/>
    <mergeCell ref="B14:C14"/>
    <mergeCell ref="D14:E14"/>
    <mergeCell ref="B15:C15"/>
    <mergeCell ref="D15:E15"/>
    <mergeCell ref="B16:C16"/>
    <mergeCell ref="D16:E16"/>
    <mergeCell ref="A19:F19"/>
    <mergeCell ref="A20:F2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G238"/>
  <sheetViews>
    <sheetView zoomScale="130" zoomScaleNormal="130" workbookViewId="0" topLeftCell="A229">
      <selection activeCell="H224" sqref="H224"/>
    </sheetView>
  </sheetViews>
  <sheetFormatPr defaultColWidth="9.00390625" defaultRowHeight="14.25"/>
  <cols>
    <col min="1" max="1" width="10.375" style="0" customWidth="1"/>
    <col min="2" max="2" width="11.375" style="0" customWidth="1"/>
    <col min="3" max="6" width="10.375" style="0" customWidth="1"/>
    <col min="7" max="7" width="13.12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14</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0.25" customHeight="1">
      <c r="A20" s="23" t="s">
        <v>21</v>
      </c>
      <c r="B20" s="24" t="s">
        <v>22</v>
      </c>
      <c r="C20" s="24"/>
      <c r="D20" s="24"/>
      <c r="E20" s="24"/>
      <c r="F20" s="24">
        <v>1</v>
      </c>
      <c r="G20" s="24"/>
    </row>
    <row r="21" spans="1:7" ht="15.75">
      <c r="A21" s="25"/>
      <c r="B21" s="25"/>
      <c r="C21" s="25"/>
      <c r="D21" s="25"/>
      <c r="E21" s="25"/>
      <c r="F21" s="25"/>
      <c r="G21" s="25"/>
    </row>
    <row r="22" spans="1:7" ht="15.75" customHeight="1">
      <c r="A22" s="26" t="s">
        <v>23</v>
      </c>
      <c r="B22" s="26"/>
      <c r="C22" s="26"/>
      <c r="D22" s="26"/>
      <c r="E22" s="26"/>
      <c r="F22" s="26"/>
      <c r="G22" s="26"/>
    </row>
    <row r="23" spans="1:7" ht="15.75">
      <c r="A23" s="26"/>
      <c r="B23" s="26"/>
      <c r="C23" s="26"/>
      <c r="D23" s="26"/>
      <c r="E23" s="26"/>
      <c r="F23" s="26"/>
      <c r="G23" s="26"/>
    </row>
    <row r="24" spans="1:7" ht="15.75" customHeight="1">
      <c r="A24" s="26" t="s">
        <v>24</v>
      </c>
      <c r="B24" s="26"/>
      <c r="C24" s="26"/>
      <c r="D24" s="26"/>
      <c r="E24" s="26"/>
      <c r="F24" s="26"/>
      <c r="G24" s="26"/>
    </row>
    <row r="25" spans="1:7" ht="23.25" customHeight="1">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4.75" customHeight="1">
      <c r="A35" s="36">
        <v>1</v>
      </c>
      <c r="B35" s="37" t="s">
        <v>29</v>
      </c>
      <c r="C35" s="37"/>
      <c r="D35" s="37"/>
      <c r="E35" s="37"/>
      <c r="F35" s="38" t="s">
        <v>175</v>
      </c>
      <c r="G35" s="38"/>
    </row>
    <row r="36" spans="1:7" ht="15.75" customHeight="1">
      <c r="A36" s="36">
        <v>2</v>
      </c>
      <c r="B36" s="37" t="s">
        <v>31</v>
      </c>
      <c r="C36" s="37"/>
      <c r="D36" s="37"/>
      <c r="E36" s="37"/>
      <c r="F36" s="39" t="s">
        <v>176</v>
      </c>
      <c r="G36" s="39"/>
    </row>
    <row r="37" spans="1:7" ht="15.75" customHeight="1">
      <c r="A37" s="36">
        <v>3</v>
      </c>
      <c r="B37" s="37" t="s">
        <v>33</v>
      </c>
      <c r="C37" s="37"/>
      <c r="D37" s="37"/>
      <c r="E37" s="37"/>
      <c r="F37" s="40">
        <v>1326.25</v>
      </c>
      <c r="G37" s="40"/>
    </row>
    <row r="38" spans="1:7" ht="15.75" customHeight="1">
      <c r="A38" s="36">
        <v>4</v>
      </c>
      <c r="B38" s="37" t="s">
        <v>34</v>
      </c>
      <c r="C38" s="37"/>
      <c r="D38" s="37"/>
      <c r="E38" s="37"/>
      <c r="F38" s="41">
        <v>44562</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f>F37</f>
        <v>1326.25</v>
      </c>
      <c r="G47" s="51"/>
    </row>
    <row r="48" spans="1:7" ht="15.75" customHeight="1">
      <c r="A48" s="52" t="s">
        <v>41</v>
      </c>
      <c r="B48" s="52"/>
      <c r="C48" s="52"/>
      <c r="D48" s="52"/>
      <c r="E48" s="52"/>
      <c r="F48" s="53">
        <f>SUM(F47)</f>
        <v>1326.25</v>
      </c>
      <c r="G48" s="53"/>
    </row>
    <row r="49" spans="1:7" ht="15.75" customHeight="1">
      <c r="A49" s="47" t="s">
        <v>42</v>
      </c>
      <c r="B49" s="47"/>
      <c r="C49" s="47"/>
      <c r="D49" s="47"/>
      <c r="E49" s="47"/>
      <c r="F49" s="47"/>
      <c r="G49" s="47"/>
    </row>
    <row r="50" spans="1:7" ht="15.75">
      <c r="A50" s="47"/>
      <c r="B50" s="47"/>
      <c r="C50" s="47"/>
      <c r="D50" s="47"/>
      <c r="E50" s="47"/>
      <c r="F50" s="47"/>
      <c r="G50" s="47"/>
    </row>
    <row r="51" spans="1:7" ht="15.75">
      <c r="A51" s="47"/>
      <c r="B51" s="47"/>
      <c r="C51" s="47"/>
      <c r="D51" s="47"/>
      <c r="E51" s="47"/>
      <c r="F51" s="47"/>
      <c r="G51" s="47"/>
    </row>
    <row r="52" spans="1:7" ht="15.75">
      <c r="A52" s="54" t="s">
        <v>43</v>
      </c>
      <c r="B52" s="54"/>
      <c r="C52" s="54"/>
      <c r="D52" s="54"/>
      <c r="E52" s="54"/>
      <c r="F52" s="54"/>
      <c r="G52" s="54"/>
    </row>
    <row r="53" spans="1:7" ht="15.75">
      <c r="A53" s="33"/>
      <c r="B53" s="34"/>
      <c r="C53" s="34"/>
      <c r="D53" s="34"/>
      <c r="E53" s="34"/>
      <c r="F53" s="34"/>
      <c r="G53" s="34"/>
    </row>
    <row r="54" spans="1:7" ht="15.75" customHeight="1">
      <c r="A54" s="55" t="s">
        <v>44</v>
      </c>
      <c r="B54" s="55"/>
      <c r="C54" s="55"/>
      <c r="D54" s="55"/>
      <c r="E54" s="55"/>
      <c r="F54" s="55"/>
      <c r="G54" s="55"/>
    </row>
    <row r="55" spans="1:7" ht="15.75">
      <c r="A55" s="56"/>
      <c r="B55" s="56"/>
      <c r="C55" s="56"/>
      <c r="D55" s="56"/>
      <c r="E55" s="56"/>
      <c r="F55" s="56"/>
      <c r="G55" s="56"/>
    </row>
    <row r="56" spans="1:7" ht="25.5" customHeight="1">
      <c r="A56" s="57" t="s">
        <v>45</v>
      </c>
      <c r="B56" s="57" t="s">
        <v>46</v>
      </c>
      <c r="C56" s="57"/>
      <c r="D56" s="57"/>
      <c r="E56" s="57"/>
      <c r="F56" s="57" t="s">
        <v>47</v>
      </c>
      <c r="G56" s="57" t="s">
        <v>39</v>
      </c>
    </row>
    <row r="57" spans="1:7" ht="15.75" customHeight="1">
      <c r="A57" s="58" t="s">
        <v>6</v>
      </c>
      <c r="B57" s="59" t="s">
        <v>48</v>
      </c>
      <c r="C57" s="59"/>
      <c r="D57" s="59"/>
      <c r="E57" s="59"/>
      <c r="F57" s="60">
        <v>0.0833</v>
      </c>
      <c r="G57" s="61">
        <f>F48*F57</f>
        <v>110.476625</v>
      </c>
    </row>
    <row r="58" spans="1:7" ht="15.75" customHeight="1">
      <c r="A58" s="58" t="s">
        <v>9</v>
      </c>
      <c r="B58" s="59" t="s">
        <v>49</v>
      </c>
      <c r="C58" s="59"/>
      <c r="D58" s="59"/>
      <c r="E58" s="59"/>
      <c r="F58" s="62">
        <v>0.0833</v>
      </c>
      <c r="G58" s="61">
        <f>F48*F58</f>
        <v>110.476625</v>
      </c>
    </row>
    <row r="59" spans="1:7" ht="15.75">
      <c r="A59" s="14" t="s">
        <v>12</v>
      </c>
      <c r="B59" s="63" t="s">
        <v>50</v>
      </c>
      <c r="C59" s="63"/>
      <c r="D59" s="63"/>
      <c r="E59" s="63"/>
      <c r="F59" s="62">
        <v>0.0278</v>
      </c>
      <c r="G59" s="61">
        <f>F48*F59</f>
        <v>36.869749999999996</v>
      </c>
    </row>
    <row r="60" spans="1:7" ht="15.75" customHeight="1">
      <c r="A60" s="21" t="s">
        <v>41</v>
      </c>
      <c r="B60" s="21"/>
      <c r="C60" s="21"/>
      <c r="D60" s="21"/>
      <c r="E60" s="21"/>
      <c r="F60" s="64">
        <f>F57+F58+F59</f>
        <v>0.1944</v>
      </c>
      <c r="G60" s="65">
        <f>G57+G58+G59</f>
        <v>257.823</v>
      </c>
    </row>
    <row r="61" spans="1:7" ht="15.75" customHeight="1">
      <c r="A61" s="66" t="s">
        <v>51</v>
      </c>
      <c r="B61" s="66"/>
      <c r="C61" s="66"/>
      <c r="D61" s="66"/>
      <c r="E61" s="66"/>
      <c r="F61" s="66"/>
      <c r="G61" s="66"/>
    </row>
    <row r="62" spans="1:7" ht="15.75">
      <c r="A62" s="66"/>
      <c r="B62" s="66"/>
      <c r="C62" s="66"/>
      <c r="D62" s="66"/>
      <c r="E62" s="66"/>
      <c r="F62" s="66"/>
      <c r="G62" s="66"/>
    </row>
    <row r="63" spans="1:7" ht="15.75">
      <c r="A63" s="66"/>
      <c r="B63" s="66"/>
      <c r="C63" s="66"/>
      <c r="D63" s="66"/>
      <c r="E63" s="66"/>
      <c r="F63" s="66"/>
      <c r="G63" s="66"/>
    </row>
    <row r="64" spans="1:7" ht="15.75" customHeight="1">
      <c r="A64" s="67" t="s">
        <v>52</v>
      </c>
      <c r="B64" s="67"/>
      <c r="C64" s="67"/>
      <c r="D64" s="67"/>
      <c r="E64" s="67"/>
      <c r="F64" s="67"/>
      <c r="G64" s="67"/>
    </row>
    <row r="65" spans="1:7" ht="15.75">
      <c r="A65" s="67"/>
      <c r="B65" s="67"/>
      <c r="C65" s="67"/>
      <c r="D65" s="67"/>
      <c r="E65" s="67"/>
      <c r="F65" s="67"/>
      <c r="G65" s="67"/>
    </row>
    <row r="66" spans="1:7" ht="15.75">
      <c r="A66" s="67"/>
      <c r="B66" s="67"/>
      <c r="C66" s="67"/>
      <c r="D66" s="67"/>
      <c r="E66" s="67"/>
      <c r="F66" s="67"/>
      <c r="G66" s="67"/>
    </row>
    <row r="67" spans="1:7" ht="15.75" customHeight="1">
      <c r="A67" s="68" t="s">
        <v>53</v>
      </c>
      <c r="B67" s="68"/>
      <c r="C67" s="68"/>
      <c r="D67" s="68"/>
      <c r="E67" s="68"/>
      <c r="F67" s="68"/>
      <c r="G67" s="68"/>
    </row>
    <row r="68" spans="1:7" ht="15.75">
      <c r="A68" s="68"/>
      <c r="B68" s="68"/>
      <c r="C68" s="68"/>
      <c r="D68" s="68"/>
      <c r="E68" s="68"/>
      <c r="F68" s="68"/>
      <c r="G68" s="68"/>
    </row>
    <row r="69" spans="1:7" ht="15.75">
      <c r="A69" s="68"/>
      <c r="B69" s="68"/>
      <c r="C69" s="68"/>
      <c r="D69" s="68"/>
      <c r="E69" s="68"/>
      <c r="F69" s="68"/>
      <c r="G69" s="68"/>
    </row>
    <row r="70" spans="1:7" ht="15.75" customHeight="1">
      <c r="A70" s="69" t="s">
        <v>54</v>
      </c>
      <c r="B70" s="69"/>
      <c r="C70" s="69"/>
      <c r="D70" s="69"/>
      <c r="E70" s="69"/>
      <c r="F70" s="69"/>
      <c r="G70" s="70">
        <f>F48+G60</f>
        <v>1584.0729999999999</v>
      </c>
    </row>
    <row r="71" spans="1:7" ht="15.75">
      <c r="A71" s="42"/>
      <c r="B71" s="34"/>
      <c r="C71" s="34"/>
      <c r="D71" s="34"/>
      <c r="E71" s="34"/>
      <c r="F71" s="34"/>
      <c r="G71" s="34"/>
    </row>
    <row r="72" spans="1:7" ht="25.5" customHeight="1">
      <c r="A72" s="71" t="s">
        <v>55</v>
      </c>
      <c r="B72" s="72" t="s">
        <v>56</v>
      </c>
      <c r="C72" s="72"/>
      <c r="D72" s="72"/>
      <c r="E72" s="72"/>
      <c r="F72" s="72" t="s">
        <v>57</v>
      </c>
      <c r="G72" s="72" t="s">
        <v>39</v>
      </c>
    </row>
    <row r="73" spans="1:7" ht="15.75" customHeight="1">
      <c r="A73" s="73" t="s">
        <v>6</v>
      </c>
      <c r="B73" s="74" t="s">
        <v>58</v>
      </c>
      <c r="C73" s="74"/>
      <c r="D73" s="74"/>
      <c r="E73" s="74"/>
      <c r="F73" s="75">
        <v>0.2</v>
      </c>
      <c r="G73" s="76">
        <f>G70*F73</f>
        <v>316.8146</v>
      </c>
    </row>
    <row r="74" spans="1:7" ht="15.75" customHeight="1">
      <c r="A74" s="73" t="s">
        <v>9</v>
      </c>
      <c r="B74" s="74" t="s">
        <v>59</v>
      </c>
      <c r="C74" s="74"/>
      <c r="D74" s="74"/>
      <c r="E74" s="74"/>
      <c r="F74" s="75">
        <v>0.025</v>
      </c>
      <c r="G74" s="76">
        <f>G70*F74</f>
        <v>39.601825</v>
      </c>
    </row>
    <row r="75" spans="1:7" ht="15.75" customHeight="1">
      <c r="A75" s="73" t="s">
        <v>12</v>
      </c>
      <c r="B75" s="74" t="s">
        <v>60</v>
      </c>
      <c r="C75" s="74"/>
      <c r="D75" s="74"/>
      <c r="E75" s="74"/>
      <c r="F75" s="75">
        <v>0.03</v>
      </c>
      <c r="G75" s="76">
        <f>G70*F75</f>
        <v>47.522189999999995</v>
      </c>
    </row>
    <row r="76" spans="1:7" ht="15.75" customHeight="1">
      <c r="A76" s="73" t="s">
        <v>15</v>
      </c>
      <c r="B76" s="74" t="s">
        <v>61</v>
      </c>
      <c r="C76" s="74"/>
      <c r="D76" s="74"/>
      <c r="E76" s="74"/>
      <c r="F76" s="75">
        <v>0.015</v>
      </c>
      <c r="G76" s="76">
        <f>G70*F76</f>
        <v>23.761094999999997</v>
      </c>
    </row>
    <row r="77" spans="1:7" ht="15.75" customHeight="1">
      <c r="A77" s="73" t="s">
        <v>62</v>
      </c>
      <c r="B77" s="74" t="s">
        <v>63</v>
      </c>
      <c r="C77" s="74"/>
      <c r="D77" s="74"/>
      <c r="E77" s="74"/>
      <c r="F77" s="75">
        <v>0.01</v>
      </c>
      <c r="G77" s="76">
        <f>G70*F77</f>
        <v>15.840729999999999</v>
      </c>
    </row>
    <row r="78" spans="1:7" ht="15.75" customHeight="1">
      <c r="A78" s="73" t="s">
        <v>64</v>
      </c>
      <c r="B78" s="74" t="s">
        <v>65</v>
      </c>
      <c r="C78" s="74"/>
      <c r="D78" s="74"/>
      <c r="E78" s="74"/>
      <c r="F78" s="75">
        <v>0.006</v>
      </c>
      <c r="G78" s="76">
        <f>G70*F78</f>
        <v>9.504437999999999</v>
      </c>
    </row>
    <row r="79" spans="1:7" ht="15.75" customHeight="1">
      <c r="A79" s="73" t="s">
        <v>66</v>
      </c>
      <c r="B79" s="37" t="s">
        <v>67</v>
      </c>
      <c r="C79" s="37"/>
      <c r="D79" s="37"/>
      <c r="E79" s="37"/>
      <c r="F79" s="75">
        <v>0.002</v>
      </c>
      <c r="G79" s="76">
        <f>G70*F79</f>
        <v>3.1681459999999997</v>
      </c>
    </row>
    <row r="80" spans="1:7" ht="15.75" customHeight="1">
      <c r="A80" s="73" t="s">
        <v>68</v>
      </c>
      <c r="B80" s="37" t="s">
        <v>69</v>
      </c>
      <c r="C80" s="37"/>
      <c r="D80" s="37"/>
      <c r="E80" s="37"/>
      <c r="F80" s="75">
        <v>0.08</v>
      </c>
      <c r="G80" s="76">
        <f>G70*F80</f>
        <v>126.72583999999999</v>
      </c>
    </row>
    <row r="81" spans="1:7" ht="15.75" customHeight="1">
      <c r="A81" s="71" t="s">
        <v>41</v>
      </c>
      <c r="B81" s="71"/>
      <c r="C81" s="71"/>
      <c r="D81" s="71"/>
      <c r="E81" s="71"/>
      <c r="F81" s="77">
        <v>0.36800000000000005</v>
      </c>
      <c r="G81" s="78">
        <f>G70*F81</f>
        <v>582.9388640000001</v>
      </c>
    </row>
    <row r="82" spans="1:7" ht="15.75">
      <c r="A82" s="13"/>
      <c r="B82" s="34"/>
      <c r="C82" s="34"/>
      <c r="D82" s="34"/>
      <c r="E82" s="34"/>
      <c r="F82" s="34"/>
      <c r="G82" s="34"/>
    </row>
    <row r="83" spans="1:7" ht="15.75" customHeight="1">
      <c r="A83" s="79" t="s">
        <v>70</v>
      </c>
      <c r="B83" s="79"/>
      <c r="C83" s="79"/>
      <c r="D83" s="79"/>
      <c r="E83" s="79"/>
      <c r="F83" s="79"/>
      <c r="G83" s="79"/>
    </row>
    <row r="84" spans="1:7" ht="15.75">
      <c r="A84" s="79"/>
      <c r="B84" s="79"/>
      <c r="C84" s="79"/>
      <c r="D84" s="79"/>
      <c r="E84" s="79"/>
      <c r="F84" s="79"/>
      <c r="G84" s="79"/>
    </row>
    <row r="85" spans="1:7" ht="15.75" customHeight="1">
      <c r="A85" s="79" t="s">
        <v>71</v>
      </c>
      <c r="B85" s="79"/>
      <c r="C85" s="79"/>
      <c r="D85" s="79"/>
      <c r="E85" s="79"/>
      <c r="F85" s="79"/>
      <c r="G85" s="79"/>
    </row>
    <row r="86" spans="1:7" ht="15.75">
      <c r="A86" s="79"/>
      <c r="B86" s="79"/>
      <c r="C86" s="79"/>
      <c r="D86" s="79"/>
      <c r="E86" s="79"/>
      <c r="F86" s="79"/>
      <c r="G86" s="79"/>
    </row>
    <row r="87" spans="1:7" ht="36.75" customHeight="1">
      <c r="A87" s="80" t="s">
        <v>72</v>
      </c>
      <c r="B87" s="80"/>
      <c r="C87" s="80"/>
      <c r="D87" s="80"/>
      <c r="E87" s="80"/>
      <c r="F87" s="80"/>
      <c r="G87" s="80"/>
    </row>
    <row r="88" spans="1:7" ht="15.75" customHeight="1">
      <c r="A88" s="79" t="s">
        <v>73</v>
      </c>
      <c r="B88" s="79"/>
      <c r="C88" s="79"/>
      <c r="D88" s="79"/>
      <c r="E88" s="79"/>
      <c r="F88" s="79"/>
      <c r="G88" s="79"/>
    </row>
    <row r="89" spans="1:7" ht="15.75">
      <c r="A89" s="29"/>
      <c r="B89" s="29"/>
      <c r="C89" s="29"/>
      <c r="D89" s="29"/>
      <c r="E89" s="29"/>
      <c r="F89" s="29"/>
      <c r="G89" s="29"/>
    </row>
    <row r="90" spans="1:7" ht="15.75">
      <c r="A90" s="82" t="s">
        <v>74</v>
      </c>
      <c r="B90" s="82"/>
      <c r="C90" s="82"/>
      <c r="D90" s="82"/>
      <c r="E90" s="82"/>
      <c r="F90" s="82"/>
      <c r="G90" s="82"/>
    </row>
    <row r="91" spans="1:7" ht="15.75">
      <c r="A91" s="13"/>
      <c r="B91" s="34"/>
      <c r="C91" s="34"/>
      <c r="D91" s="34"/>
      <c r="E91" s="34"/>
      <c r="F91" s="34"/>
      <c r="G91" s="34"/>
    </row>
    <row r="92" spans="1:7" ht="15.75" customHeight="1">
      <c r="A92" s="83" t="s">
        <v>75</v>
      </c>
      <c r="B92" s="83" t="s">
        <v>76</v>
      </c>
      <c r="C92" s="83"/>
      <c r="D92" s="83"/>
      <c r="E92" s="83"/>
      <c r="F92" s="84" t="s">
        <v>39</v>
      </c>
      <c r="G92" s="84"/>
    </row>
    <row r="93" spans="1:7" ht="15.75" customHeight="1">
      <c r="A93" s="85" t="s">
        <v>6</v>
      </c>
      <c r="B93" s="86" t="s">
        <v>177</v>
      </c>
      <c r="C93" s="86"/>
      <c r="D93" s="86"/>
      <c r="E93" s="86"/>
      <c r="F93" s="87">
        <v>100.83</v>
      </c>
      <c r="G93" s="87"/>
    </row>
    <row r="94" spans="1:7" ht="15.75" customHeight="1">
      <c r="A94" s="85" t="s">
        <v>9</v>
      </c>
      <c r="B94" s="86" t="s">
        <v>78</v>
      </c>
      <c r="C94" s="86"/>
      <c r="D94" s="86"/>
      <c r="E94" s="86"/>
      <c r="F94" s="87">
        <v>185.24</v>
      </c>
      <c r="G94" s="87"/>
    </row>
    <row r="95" spans="1:7" ht="15.75" customHeight="1">
      <c r="A95" s="88" t="s">
        <v>12</v>
      </c>
      <c r="B95" s="89" t="s">
        <v>79</v>
      </c>
      <c r="C95" s="89"/>
      <c r="D95" s="89"/>
      <c r="E95" s="89"/>
      <c r="F95" s="90">
        <v>114.39</v>
      </c>
      <c r="G95" s="90"/>
    </row>
    <row r="96" spans="1:7" ht="15.75" customHeight="1">
      <c r="A96" s="85" t="s">
        <v>15</v>
      </c>
      <c r="B96" s="89" t="s">
        <v>80</v>
      </c>
      <c r="C96" s="89"/>
      <c r="D96" s="89"/>
      <c r="E96" s="89"/>
      <c r="F96" s="91">
        <v>66.15</v>
      </c>
      <c r="G96" s="91"/>
    </row>
    <row r="97" spans="1:7" ht="15.75" customHeight="1">
      <c r="A97" s="77" t="s">
        <v>41</v>
      </c>
      <c r="B97" s="77"/>
      <c r="C97" s="77"/>
      <c r="D97" s="77"/>
      <c r="E97" s="77"/>
      <c r="F97" s="92">
        <f>SUM(F93:F96)</f>
        <v>466.61</v>
      </c>
      <c r="G97" s="92"/>
    </row>
    <row r="98" spans="1:7" ht="15.75">
      <c r="A98" s="25"/>
      <c r="B98" s="25"/>
      <c r="C98" s="25"/>
      <c r="D98" s="25"/>
      <c r="E98" s="25"/>
      <c r="F98" s="25"/>
      <c r="G98" s="25"/>
    </row>
    <row r="99" spans="1:7" ht="25.5" customHeight="1">
      <c r="A99" s="79" t="s">
        <v>81</v>
      </c>
      <c r="B99" s="79"/>
      <c r="C99" s="79"/>
      <c r="D99" s="79"/>
      <c r="E99" s="79"/>
      <c r="F99" s="79"/>
      <c r="G99" s="79"/>
    </row>
    <row r="100" spans="1:7" ht="15.75">
      <c r="A100" s="93"/>
      <c r="B100" s="93"/>
      <c r="C100" s="93"/>
      <c r="D100" s="93"/>
      <c r="E100" s="93"/>
      <c r="F100" s="93"/>
      <c r="G100" s="93"/>
    </row>
    <row r="101" spans="1:7" ht="15.75" customHeight="1">
      <c r="A101" s="79" t="s">
        <v>82</v>
      </c>
      <c r="B101" s="79"/>
      <c r="C101" s="79"/>
      <c r="D101" s="79"/>
      <c r="E101" s="79"/>
      <c r="F101" s="79"/>
      <c r="G101" s="79"/>
    </row>
    <row r="102" spans="1:7" ht="15.75">
      <c r="A102" s="79"/>
      <c r="B102" s="79"/>
      <c r="C102" s="79"/>
      <c r="D102" s="79"/>
      <c r="E102" s="79"/>
      <c r="F102" s="79"/>
      <c r="G102" s="79"/>
    </row>
    <row r="103" spans="1:7" ht="15.75" customHeight="1">
      <c r="A103" s="94"/>
      <c r="B103" s="94"/>
      <c r="C103" s="94"/>
      <c r="D103" s="94"/>
      <c r="E103" s="94"/>
      <c r="F103" s="94"/>
      <c r="G103" s="94"/>
    </row>
    <row r="104" spans="1:7" ht="25.5" customHeight="1">
      <c r="A104" s="67" t="s">
        <v>83</v>
      </c>
      <c r="B104" s="67"/>
      <c r="C104" s="67"/>
      <c r="D104" s="67"/>
      <c r="E104" s="67"/>
      <c r="F104" s="67"/>
      <c r="G104" s="67"/>
    </row>
    <row r="105" spans="1:7" ht="15.75">
      <c r="A105" s="5"/>
      <c r="B105" s="93"/>
      <c r="C105" s="93"/>
      <c r="D105" s="93"/>
      <c r="E105" s="93"/>
      <c r="F105" s="93"/>
      <c r="G105" s="93"/>
    </row>
    <row r="106" spans="1:7" ht="15.75" customHeight="1">
      <c r="A106" s="28" t="s">
        <v>84</v>
      </c>
      <c r="B106" s="28"/>
      <c r="C106" s="28"/>
      <c r="D106" s="28"/>
      <c r="E106" s="28"/>
      <c r="F106" s="28"/>
      <c r="G106" s="28"/>
    </row>
    <row r="107" spans="1:7" ht="15.75">
      <c r="A107" s="5"/>
      <c r="B107" s="5"/>
      <c r="C107" s="5"/>
      <c r="D107" s="5"/>
      <c r="E107" s="5"/>
      <c r="F107" s="5"/>
      <c r="G107" s="5"/>
    </row>
    <row r="108" spans="1:7" ht="15.75" customHeight="1">
      <c r="A108" s="71">
        <v>2</v>
      </c>
      <c r="B108" s="95" t="s">
        <v>85</v>
      </c>
      <c r="C108" s="95"/>
      <c r="D108" s="95"/>
      <c r="E108" s="95"/>
      <c r="F108" s="71" t="s">
        <v>39</v>
      </c>
      <c r="G108" s="71"/>
    </row>
    <row r="109" spans="1:7" ht="15.75" customHeight="1">
      <c r="A109" s="73" t="s">
        <v>45</v>
      </c>
      <c r="B109" s="37" t="s">
        <v>46</v>
      </c>
      <c r="C109" s="37"/>
      <c r="D109" s="37"/>
      <c r="E109" s="37"/>
      <c r="F109" s="96">
        <f>G60</f>
        <v>257.823</v>
      </c>
      <c r="G109" s="96"/>
    </row>
    <row r="110" spans="1:7" ht="15.75" customHeight="1">
      <c r="A110" s="73" t="s">
        <v>55</v>
      </c>
      <c r="B110" s="37" t="s">
        <v>56</v>
      </c>
      <c r="C110" s="37"/>
      <c r="D110" s="37"/>
      <c r="E110" s="37"/>
      <c r="F110" s="96">
        <f>G81</f>
        <v>582.9388640000001</v>
      </c>
      <c r="G110" s="96"/>
    </row>
    <row r="111" spans="1:7" ht="15.75" customHeight="1">
      <c r="A111" s="73" t="s">
        <v>75</v>
      </c>
      <c r="B111" s="37" t="s">
        <v>76</v>
      </c>
      <c r="C111" s="37"/>
      <c r="D111" s="37"/>
      <c r="E111" s="37"/>
      <c r="F111" s="96">
        <f>F97</f>
        <v>466.61</v>
      </c>
      <c r="G111" s="96"/>
    </row>
    <row r="112" spans="1:7" ht="15.75" customHeight="1">
      <c r="A112" s="95" t="s">
        <v>41</v>
      </c>
      <c r="B112" s="95"/>
      <c r="C112" s="95"/>
      <c r="D112" s="95"/>
      <c r="E112" s="95"/>
      <c r="F112" s="97">
        <f>F109+F110+F111</f>
        <v>1307.3718640000002</v>
      </c>
      <c r="G112" s="97"/>
    </row>
    <row r="113" spans="1:7" ht="15.75">
      <c r="A113" s="34"/>
      <c r="B113" s="34"/>
      <c r="C113" s="34"/>
      <c r="D113" s="34"/>
      <c r="E113" s="34"/>
      <c r="F113" s="34"/>
      <c r="G113" s="34"/>
    </row>
    <row r="114" spans="1:7" ht="15.75">
      <c r="A114" s="54" t="s">
        <v>86</v>
      </c>
      <c r="B114" s="54"/>
      <c r="C114" s="54"/>
      <c r="D114" s="54"/>
      <c r="E114" s="54"/>
      <c r="F114" s="54"/>
      <c r="G114" s="54"/>
    </row>
    <row r="115" spans="1:7" ht="15.75">
      <c r="A115" s="5"/>
      <c r="B115" s="34"/>
      <c r="C115" s="34"/>
      <c r="D115" s="34"/>
      <c r="E115" s="34"/>
      <c r="F115" s="34"/>
      <c r="G115" s="34"/>
    </row>
    <row r="116" spans="1:7" ht="15.75" customHeight="1">
      <c r="A116" s="57">
        <v>3</v>
      </c>
      <c r="B116" s="57" t="s">
        <v>87</v>
      </c>
      <c r="C116" s="57"/>
      <c r="D116" s="57"/>
      <c r="E116" s="57"/>
      <c r="F116" s="57" t="s">
        <v>47</v>
      </c>
      <c r="G116" s="57" t="s">
        <v>39</v>
      </c>
    </row>
    <row r="117" spans="1:7" ht="15.75" customHeight="1">
      <c r="A117" s="58" t="s">
        <v>6</v>
      </c>
      <c r="B117" s="98" t="s">
        <v>88</v>
      </c>
      <c r="C117" s="98"/>
      <c r="D117" s="98"/>
      <c r="E117" s="98"/>
      <c r="F117" s="99">
        <v>0.004200000000000001</v>
      </c>
      <c r="G117" s="100">
        <f aca="true" t="shared" si="0" ref="G117:G121">$F$48*F117</f>
        <v>5.570250000000001</v>
      </c>
    </row>
    <row r="118" spans="1:7" ht="15.75" customHeight="1">
      <c r="A118" s="14" t="s">
        <v>9</v>
      </c>
      <c r="B118" s="98" t="s">
        <v>89</v>
      </c>
      <c r="C118" s="98"/>
      <c r="D118" s="98"/>
      <c r="E118" s="98"/>
      <c r="F118" s="101">
        <f>0.08*F117</f>
        <v>0.00033600000000000004</v>
      </c>
      <c r="G118" s="100">
        <f t="shared" si="0"/>
        <v>0.44562000000000007</v>
      </c>
    </row>
    <row r="119" spans="1:7" ht="25.5" customHeight="1">
      <c r="A119" s="14" t="s">
        <v>12</v>
      </c>
      <c r="B119" s="98" t="s">
        <v>90</v>
      </c>
      <c r="C119" s="98"/>
      <c r="D119" s="98"/>
      <c r="E119" s="98"/>
      <c r="F119" s="101">
        <v>0.04</v>
      </c>
      <c r="G119" s="100">
        <f t="shared" si="0"/>
        <v>53.050000000000004</v>
      </c>
    </row>
    <row r="120" spans="1:7" ht="15.75" customHeight="1">
      <c r="A120" s="14" t="s">
        <v>15</v>
      </c>
      <c r="B120" s="98" t="s">
        <v>91</v>
      </c>
      <c r="C120" s="98"/>
      <c r="D120" s="98"/>
      <c r="E120" s="98"/>
      <c r="F120" s="101">
        <v>0.0194</v>
      </c>
      <c r="G120" s="100">
        <f t="shared" si="0"/>
        <v>25.72925</v>
      </c>
    </row>
    <row r="121" spans="1:7" ht="25.5" customHeight="1">
      <c r="A121" s="14" t="s">
        <v>62</v>
      </c>
      <c r="B121" s="98" t="s">
        <v>92</v>
      </c>
      <c r="C121" s="98"/>
      <c r="D121" s="98"/>
      <c r="E121" s="98"/>
      <c r="F121" s="101">
        <f>F120*F81</f>
        <v>0.007139200000000001</v>
      </c>
      <c r="G121" s="100">
        <f t="shared" si="0"/>
        <v>9.468364000000001</v>
      </c>
    </row>
    <row r="122" spans="1:7" ht="15.75" customHeight="1">
      <c r="A122" s="102"/>
      <c r="B122" s="83" t="s">
        <v>93</v>
      </c>
      <c r="C122" s="83"/>
      <c r="D122" s="83"/>
      <c r="E122" s="83"/>
      <c r="F122" s="103">
        <f>SUM(F117:F121)</f>
        <v>0.0710752</v>
      </c>
      <c r="G122" s="104">
        <f>SUM(G117:G121)</f>
        <v>94.263484</v>
      </c>
    </row>
    <row r="123" spans="1:7" ht="15.75">
      <c r="A123" s="105"/>
      <c r="B123" s="106"/>
      <c r="C123" s="106"/>
      <c r="D123" s="106"/>
      <c r="E123" s="106"/>
      <c r="F123" s="107"/>
      <c r="G123" s="108"/>
    </row>
    <row r="124" spans="1:7" ht="15.75" customHeight="1">
      <c r="A124" s="79" t="s">
        <v>94</v>
      </c>
      <c r="B124" s="79"/>
      <c r="C124" s="79"/>
      <c r="D124" s="79"/>
      <c r="E124" s="79"/>
      <c r="F124" s="79"/>
      <c r="G124" s="79"/>
    </row>
    <row r="125" spans="1:7" ht="15.75">
      <c r="A125" s="79"/>
      <c r="B125" s="79"/>
      <c r="C125" s="79"/>
      <c r="D125" s="79"/>
      <c r="E125" s="79"/>
      <c r="F125" s="79"/>
      <c r="G125" s="79"/>
    </row>
    <row r="126" spans="1:7" ht="15.75">
      <c r="A126" s="79"/>
      <c r="B126" s="79"/>
      <c r="C126" s="79"/>
      <c r="D126" s="79"/>
      <c r="E126" s="79"/>
      <c r="F126" s="79"/>
      <c r="G126" s="79"/>
    </row>
    <row r="127" spans="1:7" ht="15.75">
      <c r="A127" s="79"/>
      <c r="B127" s="79"/>
      <c r="C127" s="79"/>
      <c r="D127" s="79"/>
      <c r="E127" s="79"/>
      <c r="F127" s="79"/>
      <c r="G127" s="79"/>
    </row>
    <row r="128" spans="1:7" ht="15.75">
      <c r="A128" s="105"/>
      <c r="B128" s="106"/>
      <c r="C128" s="106"/>
      <c r="D128" s="106"/>
      <c r="E128" s="106"/>
      <c r="F128" s="107"/>
      <c r="G128" s="109"/>
    </row>
    <row r="129" spans="1:7" ht="59.25" customHeight="1">
      <c r="A129" s="110" t="s">
        <v>95</v>
      </c>
      <c r="B129" s="110"/>
      <c r="C129" s="110"/>
      <c r="D129" s="110"/>
      <c r="E129" s="110"/>
      <c r="F129" s="110"/>
      <c r="G129" s="110"/>
    </row>
    <row r="130" spans="1:7" ht="81.75" customHeight="1">
      <c r="A130" s="111" t="s">
        <v>96</v>
      </c>
      <c r="B130" s="111"/>
      <c r="C130" s="111"/>
      <c r="D130" s="111"/>
      <c r="E130" s="111"/>
      <c r="F130" s="111"/>
      <c r="G130" s="111"/>
    </row>
    <row r="131" spans="1:7" ht="15.75">
      <c r="A131" s="110"/>
      <c r="B131" s="106"/>
      <c r="C131" s="106"/>
      <c r="D131" s="106"/>
      <c r="E131" s="106"/>
      <c r="F131" s="107"/>
      <c r="G131" s="109"/>
    </row>
    <row r="132" spans="1:7" ht="15.75">
      <c r="A132" s="54" t="s">
        <v>97</v>
      </c>
      <c r="B132" s="54"/>
      <c r="C132" s="54"/>
      <c r="D132" s="54"/>
      <c r="E132" s="54"/>
      <c r="F132" s="54"/>
      <c r="G132" s="54"/>
    </row>
    <row r="133" spans="1:7" ht="15.75">
      <c r="A133" s="114"/>
      <c r="B133" s="114"/>
      <c r="C133" s="114"/>
      <c r="D133" s="114"/>
      <c r="E133" s="114"/>
      <c r="F133" s="114"/>
      <c r="G133" s="114"/>
    </row>
    <row r="134" spans="1:7" ht="36.75" customHeight="1">
      <c r="A134" s="67" t="s">
        <v>98</v>
      </c>
      <c r="B134" s="67"/>
      <c r="C134" s="67"/>
      <c r="D134" s="67"/>
      <c r="E134" s="67"/>
      <c r="F134" s="67"/>
      <c r="G134" s="67"/>
    </row>
    <row r="135" spans="1:7" ht="15.75">
      <c r="A135" s="114"/>
      <c r="B135" s="114"/>
      <c r="C135" s="114"/>
      <c r="D135" s="114"/>
      <c r="E135" s="114"/>
      <c r="F135" s="114"/>
      <c r="G135" s="114"/>
    </row>
    <row r="136" spans="1:7" ht="15.75" customHeight="1">
      <c r="A136" s="69" t="s">
        <v>99</v>
      </c>
      <c r="B136" s="69"/>
      <c r="C136" s="69"/>
      <c r="D136" s="69"/>
      <c r="E136" s="69"/>
      <c r="F136" s="69"/>
      <c r="G136" s="115">
        <f>(F48+F112+G122)</f>
        <v>2727.8853480000002</v>
      </c>
    </row>
    <row r="137" spans="1:7" ht="15.75">
      <c r="A137" s="114"/>
      <c r="B137" s="114"/>
      <c r="C137" s="114"/>
      <c r="D137" s="114"/>
      <c r="E137" s="114"/>
      <c r="F137" s="114"/>
      <c r="G137" s="116"/>
    </row>
    <row r="138" spans="1:7" ht="15.75">
      <c r="A138" s="82" t="s">
        <v>100</v>
      </c>
      <c r="B138" s="82"/>
      <c r="C138" s="82"/>
      <c r="D138" s="82"/>
      <c r="E138" s="82"/>
      <c r="F138" s="82"/>
      <c r="G138" s="82"/>
    </row>
    <row r="139" spans="1:7" ht="15.75">
      <c r="A139" s="114"/>
      <c r="B139" s="114"/>
      <c r="C139" s="114"/>
      <c r="D139" s="114"/>
      <c r="E139" s="114"/>
      <c r="F139" s="114"/>
      <c r="G139" s="114"/>
    </row>
    <row r="140" spans="1:7" ht="15.75" customHeight="1">
      <c r="A140" s="57" t="s">
        <v>101</v>
      </c>
      <c r="B140" s="57" t="s">
        <v>102</v>
      </c>
      <c r="C140" s="57"/>
      <c r="D140" s="57"/>
      <c r="E140" s="57"/>
      <c r="F140" s="117" t="s">
        <v>103</v>
      </c>
      <c r="G140" s="57" t="s">
        <v>39</v>
      </c>
    </row>
    <row r="141" spans="1:7" ht="15.75" customHeight="1">
      <c r="A141" s="14" t="s">
        <v>6</v>
      </c>
      <c r="B141" s="98" t="s">
        <v>104</v>
      </c>
      <c r="C141" s="98"/>
      <c r="D141" s="98"/>
      <c r="E141" s="98"/>
      <c r="F141" s="118">
        <v>0.0833</v>
      </c>
      <c r="G141" s="119">
        <f aca="true" t="shared" si="1" ref="G141:G146">$G$136*F141</f>
        <v>227.2328494884</v>
      </c>
    </row>
    <row r="142" spans="1:7" ht="15.75" customHeight="1">
      <c r="A142" s="121" t="s">
        <v>9</v>
      </c>
      <c r="B142" s="122" t="s">
        <v>102</v>
      </c>
      <c r="C142" s="122"/>
      <c r="D142" s="122"/>
      <c r="E142" s="122"/>
      <c r="F142" s="62">
        <v>0.0222</v>
      </c>
      <c r="G142" s="119">
        <f t="shared" si="1"/>
        <v>60.55905472560001</v>
      </c>
    </row>
    <row r="143" spans="1:7" ht="15.75" customHeight="1">
      <c r="A143" s="121" t="s">
        <v>12</v>
      </c>
      <c r="B143" s="59" t="s">
        <v>105</v>
      </c>
      <c r="C143" s="59"/>
      <c r="D143" s="59"/>
      <c r="E143" s="59"/>
      <c r="F143" s="62">
        <v>0.0004</v>
      </c>
      <c r="G143" s="119">
        <f t="shared" si="1"/>
        <v>1.0911541392000002</v>
      </c>
    </row>
    <row r="144" spans="1:7" ht="15.75" customHeight="1">
      <c r="A144" s="121" t="s">
        <v>15</v>
      </c>
      <c r="B144" s="59" t="s">
        <v>106</v>
      </c>
      <c r="C144" s="59"/>
      <c r="D144" s="59"/>
      <c r="E144" s="59"/>
      <c r="F144" s="62">
        <v>0.0002</v>
      </c>
      <c r="G144" s="119">
        <f t="shared" si="1"/>
        <v>0.5455770696000001</v>
      </c>
    </row>
    <row r="145" spans="1:7" ht="15.75" customHeight="1">
      <c r="A145" s="121" t="s">
        <v>62</v>
      </c>
      <c r="B145" s="59" t="s">
        <v>107</v>
      </c>
      <c r="C145" s="59"/>
      <c r="D145" s="59"/>
      <c r="E145" s="59"/>
      <c r="F145" s="62">
        <v>0.0014000000000000002</v>
      </c>
      <c r="G145" s="119">
        <f t="shared" si="1"/>
        <v>3.819039487200001</v>
      </c>
    </row>
    <row r="146" spans="1:7" ht="15.75" customHeight="1">
      <c r="A146" s="124" t="s">
        <v>64</v>
      </c>
      <c r="B146" s="59" t="s">
        <v>108</v>
      </c>
      <c r="C146" s="59"/>
      <c r="D146" s="59"/>
      <c r="E146" s="59"/>
      <c r="F146" s="125">
        <v>0.0166</v>
      </c>
      <c r="G146" s="119">
        <f t="shared" si="1"/>
        <v>45.2828967768</v>
      </c>
    </row>
    <row r="147" spans="1:7" ht="15.75" customHeight="1">
      <c r="A147" s="102"/>
      <c r="B147" s="83" t="s">
        <v>93</v>
      </c>
      <c r="C147" s="83"/>
      <c r="D147" s="83"/>
      <c r="E147" s="83"/>
      <c r="F147" s="103">
        <f>SUM(F141:F146)</f>
        <v>0.1241</v>
      </c>
      <c r="G147" s="104">
        <f>SUM(G141:G146)</f>
        <v>338.5305716868</v>
      </c>
    </row>
    <row r="148" spans="1:7" ht="15.75">
      <c r="A148" s="5"/>
      <c r="B148" s="5"/>
      <c r="C148" s="5"/>
      <c r="D148" s="5"/>
      <c r="E148" s="5"/>
      <c r="F148" s="5"/>
      <c r="G148" s="5"/>
    </row>
    <row r="149" spans="1:7" ht="15.75" customHeight="1">
      <c r="A149" s="67" t="s">
        <v>109</v>
      </c>
      <c r="B149" s="67"/>
      <c r="C149" s="67"/>
      <c r="D149" s="67"/>
      <c r="E149" s="67"/>
      <c r="F149" s="67"/>
      <c r="G149" s="67"/>
    </row>
    <row r="150" spans="1:7" ht="15.75">
      <c r="A150" s="67"/>
      <c r="B150" s="67"/>
      <c r="C150" s="67"/>
      <c r="D150" s="67"/>
      <c r="E150" s="67"/>
      <c r="F150" s="67"/>
      <c r="G150" s="67"/>
    </row>
    <row r="151" spans="1:7" ht="114.75" customHeight="1">
      <c r="A151" s="126" t="s">
        <v>110</v>
      </c>
      <c r="B151" s="126"/>
      <c r="C151" s="126"/>
      <c r="D151" s="126"/>
      <c r="E151" s="126"/>
      <c r="F151" s="126"/>
      <c r="G151" s="126"/>
    </row>
    <row r="152" spans="1:7" ht="15.75">
      <c r="A152" s="127"/>
      <c r="B152" s="79"/>
      <c r="C152" s="79"/>
      <c r="D152" s="79"/>
      <c r="E152" s="79"/>
      <c r="F152" s="79"/>
      <c r="G152" s="79"/>
    </row>
    <row r="153" spans="1:7" ht="104.25" customHeight="1">
      <c r="A153" s="126" t="s">
        <v>111</v>
      </c>
      <c r="B153" s="126"/>
      <c r="C153" s="126"/>
      <c r="D153" s="126"/>
      <c r="E153" s="126"/>
      <c r="F153" s="126"/>
      <c r="G153" s="126"/>
    </row>
    <row r="154" spans="1:7" ht="15.75">
      <c r="A154" s="5"/>
      <c r="B154" s="5"/>
      <c r="C154" s="5"/>
      <c r="D154" s="5"/>
      <c r="E154" s="5"/>
      <c r="F154" s="5"/>
      <c r="G154" s="5"/>
    </row>
    <row r="155" spans="1:7" ht="159.75" customHeight="1">
      <c r="A155" s="126" t="s">
        <v>112</v>
      </c>
      <c r="B155" s="126"/>
      <c r="C155" s="126"/>
      <c r="D155" s="126"/>
      <c r="E155" s="126"/>
      <c r="F155" s="126"/>
      <c r="G155" s="126"/>
    </row>
    <row r="156" spans="1:7" ht="15.75">
      <c r="A156" s="127"/>
      <c r="B156" s="5"/>
      <c r="C156" s="5"/>
      <c r="D156" s="5"/>
      <c r="E156" s="5"/>
      <c r="F156" s="5"/>
      <c r="G156" s="5"/>
    </row>
    <row r="157" spans="1:7" ht="249.75" customHeight="1">
      <c r="A157" s="126" t="s">
        <v>113</v>
      </c>
      <c r="B157" s="126"/>
      <c r="C157" s="126"/>
      <c r="D157" s="126"/>
      <c r="E157" s="126"/>
      <c r="F157" s="126"/>
      <c r="G157" s="126"/>
    </row>
    <row r="158" spans="1:7" ht="15.75">
      <c r="A158" s="127"/>
      <c r="B158" s="5"/>
      <c r="C158" s="5"/>
      <c r="D158" s="5"/>
      <c r="E158" s="5"/>
      <c r="F158" s="5"/>
      <c r="G158" s="5"/>
    </row>
    <row r="159" spans="1:7" ht="204.75" customHeight="1">
      <c r="A159" s="126" t="s">
        <v>114</v>
      </c>
      <c r="B159" s="126"/>
      <c r="C159" s="126"/>
      <c r="D159" s="126"/>
      <c r="E159" s="126"/>
      <c r="F159" s="126"/>
      <c r="G159" s="126"/>
    </row>
    <row r="160" spans="1:7" ht="15.75">
      <c r="A160" s="127"/>
      <c r="B160" s="5"/>
      <c r="C160" s="5"/>
      <c r="D160" s="5"/>
      <c r="E160" s="5"/>
      <c r="F160" s="5"/>
      <c r="G160" s="5"/>
    </row>
    <row r="161" spans="1:7" ht="81.75" customHeight="1">
      <c r="A161" s="126" t="s">
        <v>115</v>
      </c>
      <c r="B161" s="126"/>
      <c r="C161" s="126"/>
      <c r="D161" s="126"/>
      <c r="E161" s="126"/>
      <c r="F161" s="126"/>
      <c r="G161" s="126"/>
    </row>
    <row r="162" spans="1:7" ht="15.75">
      <c r="A162" s="127"/>
      <c r="B162" s="5"/>
      <c r="C162" s="5"/>
      <c r="D162" s="5"/>
      <c r="E162" s="5"/>
      <c r="F162" s="5"/>
      <c r="G162" s="5"/>
    </row>
    <row r="163" spans="1:7" ht="15.75">
      <c r="A163" s="82" t="s">
        <v>116</v>
      </c>
      <c r="B163" s="82"/>
      <c r="C163" s="82"/>
      <c r="D163" s="82"/>
      <c r="E163" s="82"/>
      <c r="F163" s="82"/>
      <c r="G163" s="82"/>
    </row>
    <row r="164" spans="1:7" ht="15.75">
      <c r="A164" s="114"/>
      <c r="B164" s="114"/>
      <c r="C164" s="114"/>
      <c r="D164" s="114"/>
      <c r="E164" s="114"/>
      <c r="F164" s="114"/>
      <c r="G164" s="114"/>
    </row>
    <row r="165" spans="1:7" ht="15.75" customHeight="1">
      <c r="A165" s="57" t="s">
        <v>117</v>
      </c>
      <c r="B165" s="57" t="s">
        <v>118</v>
      </c>
      <c r="C165" s="57"/>
      <c r="D165" s="57"/>
      <c r="E165" s="57"/>
      <c r="F165" s="117" t="s">
        <v>47</v>
      </c>
      <c r="G165" s="57" t="s">
        <v>39</v>
      </c>
    </row>
    <row r="166" spans="1:7" ht="25.5" customHeight="1">
      <c r="A166" s="49" t="s">
        <v>6</v>
      </c>
      <c r="B166" s="59" t="s">
        <v>119</v>
      </c>
      <c r="C166" s="59"/>
      <c r="D166" s="59"/>
      <c r="E166" s="59"/>
      <c r="F166" s="60">
        <v>0</v>
      </c>
      <c r="G166" s="129">
        <f>G136*F166</f>
        <v>0</v>
      </c>
    </row>
    <row r="167" spans="1:7" ht="15.75" customHeight="1">
      <c r="A167" s="21" t="s">
        <v>120</v>
      </c>
      <c r="B167" s="21"/>
      <c r="C167" s="21"/>
      <c r="D167" s="21"/>
      <c r="E167" s="21"/>
      <c r="F167" s="103">
        <v>0</v>
      </c>
      <c r="G167" s="130">
        <f>G166</f>
        <v>0</v>
      </c>
    </row>
    <row r="168" spans="1:7" ht="15.75" customHeight="1">
      <c r="A168" s="66" t="s">
        <v>121</v>
      </c>
      <c r="B168" s="66"/>
      <c r="C168" s="66"/>
      <c r="D168" s="66"/>
      <c r="E168" s="66"/>
      <c r="F168" s="66"/>
      <c r="G168" s="66"/>
    </row>
    <row r="169" spans="1:7" ht="15.75">
      <c r="A169" s="66"/>
      <c r="B169" s="66"/>
      <c r="C169" s="66"/>
      <c r="D169" s="66"/>
      <c r="E169" s="66"/>
      <c r="F169" s="66"/>
      <c r="G169" s="66"/>
    </row>
    <row r="170" spans="1:7" ht="15.75">
      <c r="A170" s="131"/>
      <c r="B170" s="12"/>
      <c r="C170" s="12"/>
      <c r="D170" s="12"/>
      <c r="E170" s="12"/>
      <c r="F170" s="132"/>
      <c r="G170" s="133"/>
    </row>
    <row r="171" spans="1:7" ht="15.75" customHeight="1">
      <c r="A171" s="28" t="s">
        <v>122</v>
      </c>
      <c r="B171" s="28"/>
      <c r="C171" s="28"/>
      <c r="D171" s="28"/>
      <c r="E171" s="28"/>
      <c r="F171" s="28"/>
      <c r="G171" s="28"/>
    </row>
    <row r="172" spans="1:7" ht="15.75">
      <c r="A172" s="134"/>
      <c r="B172" s="134"/>
      <c r="C172" s="134"/>
      <c r="D172" s="134"/>
      <c r="E172" s="134"/>
      <c r="F172" s="134"/>
      <c r="G172" s="134"/>
    </row>
    <row r="173" spans="1:7" ht="15.75">
      <c r="A173" s="57">
        <v>4</v>
      </c>
      <c r="B173" s="135" t="s">
        <v>123</v>
      </c>
      <c r="C173" s="135"/>
      <c r="D173" s="135"/>
      <c r="E173" s="135"/>
      <c r="F173" s="21"/>
      <c r="G173" s="57" t="s">
        <v>39</v>
      </c>
    </row>
    <row r="174" spans="1:7" ht="15.75" customHeight="1">
      <c r="A174" s="49" t="s">
        <v>101</v>
      </c>
      <c r="B174" s="59" t="s">
        <v>102</v>
      </c>
      <c r="C174" s="59"/>
      <c r="D174" s="59"/>
      <c r="E174" s="59"/>
      <c r="F174" s="60">
        <f>F147</f>
        <v>0.1241</v>
      </c>
      <c r="G174" s="136">
        <f>G147</f>
        <v>338.5305716868</v>
      </c>
    </row>
    <row r="175" spans="1:7" ht="15.75" customHeight="1">
      <c r="A175" s="121" t="s">
        <v>117</v>
      </c>
      <c r="B175" s="59" t="s">
        <v>118</v>
      </c>
      <c r="C175" s="59"/>
      <c r="D175" s="59"/>
      <c r="E175" s="59"/>
      <c r="F175" s="62">
        <f>F167</f>
        <v>0</v>
      </c>
      <c r="G175" s="136">
        <f>G167</f>
        <v>0</v>
      </c>
    </row>
    <row r="176" spans="1:7" ht="15.75" customHeight="1">
      <c r="A176" s="102"/>
      <c r="B176" s="83" t="s">
        <v>93</v>
      </c>
      <c r="C176" s="83"/>
      <c r="D176" s="83"/>
      <c r="E176" s="83"/>
      <c r="F176" s="103">
        <f>F174</f>
        <v>0.1241</v>
      </c>
      <c r="G176" s="104">
        <f>G174+G175</f>
        <v>338.5305716868</v>
      </c>
    </row>
    <row r="177" spans="1:7" ht="15.75">
      <c r="A177" s="5"/>
      <c r="B177" s="5"/>
      <c r="C177" s="5"/>
      <c r="D177" s="5"/>
      <c r="E177" s="5"/>
      <c r="F177" s="5"/>
      <c r="G177" s="5"/>
    </row>
    <row r="178" spans="1:7" ht="15.75">
      <c r="A178" s="54" t="s">
        <v>124</v>
      </c>
      <c r="B178" s="54"/>
      <c r="C178" s="54"/>
      <c r="D178" s="54"/>
      <c r="E178" s="54"/>
      <c r="F178" s="54"/>
      <c r="G178" s="54"/>
    </row>
    <row r="179" spans="1:7" ht="15.75">
      <c r="A179" s="5"/>
      <c r="B179" s="5"/>
      <c r="C179" s="5"/>
      <c r="D179" s="5"/>
      <c r="E179" s="5"/>
      <c r="F179" s="5"/>
      <c r="G179" s="5"/>
    </row>
    <row r="180" spans="1:7" ht="15.75" customHeight="1">
      <c r="A180" s="21">
        <v>5</v>
      </c>
      <c r="B180" s="21" t="s">
        <v>125</v>
      </c>
      <c r="C180" s="21"/>
      <c r="D180" s="21"/>
      <c r="E180" s="21"/>
      <c r="F180" s="21" t="s">
        <v>39</v>
      </c>
      <c r="G180" s="21"/>
    </row>
    <row r="181" spans="1:7" ht="15.75" customHeight="1">
      <c r="A181" s="14" t="s">
        <v>6</v>
      </c>
      <c r="B181" s="98" t="s">
        <v>126</v>
      </c>
      <c r="C181" s="98"/>
      <c r="D181" s="98"/>
      <c r="E181" s="98"/>
      <c r="F181" s="119">
        <v>70.76</v>
      </c>
      <c r="G181" s="119"/>
    </row>
    <row r="182" spans="1:7" ht="15.75" customHeight="1">
      <c r="A182" s="138"/>
      <c r="B182" s="21" t="s">
        <v>41</v>
      </c>
      <c r="C182" s="21"/>
      <c r="D182" s="21"/>
      <c r="E182" s="21"/>
      <c r="F182" s="139">
        <f>SUM(F181:F181)</f>
        <v>70.76</v>
      </c>
      <c r="G182" s="139"/>
    </row>
    <row r="183" spans="1:7" ht="15.75">
      <c r="A183" s="5"/>
      <c r="B183" s="5"/>
      <c r="C183" s="5"/>
      <c r="D183" s="5"/>
      <c r="E183" s="5"/>
      <c r="F183" s="5"/>
      <c r="G183" s="5"/>
    </row>
    <row r="184" spans="1:7" ht="15.75" customHeight="1">
      <c r="A184" s="79" t="s">
        <v>130</v>
      </c>
      <c r="B184" s="79"/>
      <c r="C184" s="79"/>
      <c r="D184" s="79"/>
      <c r="E184" s="79"/>
      <c r="F184" s="79"/>
      <c r="G184" s="79"/>
    </row>
    <row r="185" spans="1:7" ht="15.75">
      <c r="A185" s="43"/>
      <c r="B185" s="5"/>
      <c r="C185" s="5"/>
      <c r="D185" s="5"/>
      <c r="E185" s="5"/>
      <c r="F185" s="5"/>
      <c r="G185" s="5"/>
    </row>
    <row r="186" spans="1:7" ht="15.75">
      <c r="A186" s="140" t="s">
        <v>131</v>
      </c>
      <c r="B186" s="140"/>
      <c r="C186" s="140"/>
      <c r="D186" s="140"/>
      <c r="E186" s="140"/>
      <c r="F186" s="140"/>
      <c r="G186" s="140"/>
    </row>
    <row r="187" spans="1:7" ht="15.75">
      <c r="A187" s="141"/>
      <c r="B187" s="141"/>
      <c r="C187" s="141"/>
      <c r="D187" s="141"/>
      <c r="E187" s="141"/>
      <c r="F187" s="141"/>
      <c r="G187" s="141"/>
    </row>
    <row r="188" spans="1:7" ht="25.5" customHeight="1">
      <c r="A188" s="69" t="s">
        <v>132</v>
      </c>
      <c r="B188" s="69"/>
      <c r="C188" s="69"/>
      <c r="D188" s="69"/>
      <c r="E188" s="69"/>
      <c r="F188" s="69"/>
      <c r="G188" s="142">
        <f>F48+F112+G122+G176+F182</f>
        <v>3137.1759196868006</v>
      </c>
    </row>
    <row r="189" spans="1:7" ht="15.75">
      <c r="A189" s="5"/>
      <c r="B189" s="11"/>
      <c r="C189" s="11"/>
      <c r="D189" s="11"/>
      <c r="E189" s="11"/>
      <c r="F189" s="11"/>
      <c r="G189" s="143">
        <f>G188+G191</f>
        <v>3231.2911972774045</v>
      </c>
    </row>
    <row r="190" spans="1:7" ht="15.75" customHeight="1">
      <c r="A190" s="52">
        <v>6</v>
      </c>
      <c r="B190" s="144" t="s">
        <v>133</v>
      </c>
      <c r="C190" s="144"/>
      <c r="D190" s="144"/>
      <c r="E190" s="144"/>
      <c r="F190" s="144" t="s">
        <v>47</v>
      </c>
      <c r="G190" s="145" t="s">
        <v>39</v>
      </c>
    </row>
    <row r="191" spans="1:7" ht="15.75" customHeight="1">
      <c r="A191" s="146" t="s">
        <v>6</v>
      </c>
      <c r="B191" s="147" t="s">
        <v>134</v>
      </c>
      <c r="C191" s="147"/>
      <c r="D191" s="147"/>
      <c r="E191" s="147"/>
      <c r="F191" s="148">
        <v>0.03</v>
      </c>
      <c r="G191" s="149">
        <f>G188*F191</f>
        <v>94.11527759060401</v>
      </c>
    </row>
    <row r="192" spans="1:7" ht="15.75" customHeight="1">
      <c r="A192" s="150" t="s">
        <v>9</v>
      </c>
      <c r="B192" s="37" t="s">
        <v>135</v>
      </c>
      <c r="C192" s="37"/>
      <c r="D192" s="37"/>
      <c r="E192" s="37"/>
      <c r="F192" s="151">
        <v>0.08599</v>
      </c>
      <c r="G192" s="152">
        <f>(G188+G191)*F192</f>
        <v>277.858730053884</v>
      </c>
    </row>
    <row r="193" spans="1:7" ht="15.75" customHeight="1">
      <c r="A193" s="150" t="s">
        <v>12</v>
      </c>
      <c r="B193" s="37" t="s">
        <v>136</v>
      </c>
      <c r="C193" s="37"/>
      <c r="D193" s="37"/>
      <c r="E193" s="37"/>
      <c r="F193" s="151"/>
      <c r="G193" s="152"/>
    </row>
    <row r="194" spans="1:7" ht="15.75" customHeight="1">
      <c r="A194" s="150"/>
      <c r="B194" s="37" t="s">
        <v>137</v>
      </c>
      <c r="C194" s="37"/>
      <c r="D194" s="37"/>
      <c r="E194" s="37"/>
      <c r="F194" s="151">
        <v>0.076</v>
      </c>
      <c r="G194" s="152">
        <f aca="true" t="shared" si="2" ref="G194:G196">SUM($G$188,$G$191,$G$192)/0.8575*F194</f>
        <v>311.0150372911696</v>
      </c>
    </row>
    <row r="195" spans="1:7" ht="15.75" customHeight="1">
      <c r="A195" s="150"/>
      <c r="B195" s="37" t="s">
        <v>138</v>
      </c>
      <c r="C195" s="37"/>
      <c r="D195" s="37"/>
      <c r="E195" s="37"/>
      <c r="F195" s="151">
        <v>0.0165</v>
      </c>
      <c r="G195" s="152">
        <f t="shared" si="2"/>
        <v>67.52300151716183</v>
      </c>
    </row>
    <row r="196" spans="1:7" ht="15.75" customHeight="1">
      <c r="A196" s="150"/>
      <c r="B196" s="37" t="s">
        <v>139</v>
      </c>
      <c r="C196" s="37"/>
      <c r="D196" s="37"/>
      <c r="E196" s="37"/>
      <c r="F196" s="151">
        <v>0.05</v>
      </c>
      <c r="G196" s="152">
        <f t="shared" si="2"/>
        <v>204.6151561126116</v>
      </c>
    </row>
    <row r="197" spans="1:7" ht="15.75" customHeight="1">
      <c r="A197" s="154"/>
      <c r="B197" s="155" t="s">
        <v>41</v>
      </c>
      <c r="C197" s="155"/>
      <c r="D197" s="155"/>
      <c r="E197" s="155"/>
      <c r="F197" s="156">
        <f>SUM(F191:F196)</f>
        <v>0.25849</v>
      </c>
      <c r="G197" s="53">
        <f>SUM(G191:G196)</f>
        <v>955.127202565431</v>
      </c>
    </row>
    <row r="198" spans="1:7" ht="15.75">
      <c r="A198" s="5"/>
      <c r="B198" s="5"/>
      <c r="C198" s="5"/>
      <c r="D198" s="5"/>
      <c r="E198" s="5"/>
      <c r="F198" s="5"/>
      <c r="G198" s="5"/>
    </row>
    <row r="199" spans="1:7" ht="15.75" customHeight="1">
      <c r="A199" s="32" t="s">
        <v>140</v>
      </c>
      <c r="B199" s="32"/>
      <c r="C199" s="32"/>
      <c r="D199" s="32"/>
      <c r="E199" s="32"/>
      <c r="F199" s="32"/>
      <c r="G199" s="32"/>
    </row>
    <row r="200" spans="1:7" ht="15.75" customHeight="1">
      <c r="A200" s="32" t="s">
        <v>141</v>
      </c>
      <c r="B200" s="32"/>
      <c r="C200" s="32"/>
      <c r="D200" s="32"/>
      <c r="E200" s="32"/>
      <c r="F200" s="32"/>
      <c r="G200" s="32"/>
    </row>
    <row r="201" spans="1:7" ht="15.75">
      <c r="A201" s="141" t="s">
        <v>142</v>
      </c>
      <c r="B201" s="141"/>
      <c r="C201" s="141"/>
      <c r="D201" s="141"/>
      <c r="E201" s="141"/>
      <c r="F201" s="141"/>
      <c r="G201" s="141"/>
    </row>
    <row r="202" spans="1:7" ht="15.75">
      <c r="A202" s="141" t="s">
        <v>143</v>
      </c>
      <c r="B202" s="141"/>
      <c r="C202" s="141"/>
      <c r="D202" s="141"/>
      <c r="E202" s="141"/>
      <c r="F202" s="141"/>
      <c r="G202" s="141"/>
    </row>
    <row r="203" spans="1:7" ht="48" customHeight="1">
      <c r="A203" s="157" t="s">
        <v>144</v>
      </c>
      <c r="B203" s="157"/>
      <c r="C203" s="157"/>
      <c r="D203" s="157"/>
      <c r="E203" s="157"/>
      <c r="F203" s="157"/>
      <c r="G203" s="157"/>
    </row>
    <row r="204" spans="1:7" ht="48" customHeight="1">
      <c r="A204" s="158" t="s">
        <v>145</v>
      </c>
      <c r="B204" s="158"/>
      <c r="C204" s="158"/>
      <c r="D204" s="158"/>
      <c r="E204" s="158"/>
      <c r="F204" s="158"/>
      <c r="G204" s="158"/>
    </row>
    <row r="205" spans="1:7" ht="15.75">
      <c r="A205" s="141"/>
      <c r="B205" s="11"/>
      <c r="C205" s="11"/>
      <c r="D205" s="11"/>
      <c r="E205" s="11"/>
      <c r="F205" s="11"/>
      <c r="G205" s="11"/>
    </row>
    <row r="206" spans="1:7" ht="15.75">
      <c r="A206" s="141"/>
      <c r="B206" s="11"/>
      <c r="C206" s="11"/>
      <c r="D206" s="11"/>
      <c r="E206" s="11"/>
      <c r="F206" s="11"/>
      <c r="G206" s="11"/>
    </row>
    <row r="207" spans="1:7" ht="15.75">
      <c r="A207" s="141"/>
      <c r="B207" s="11"/>
      <c r="C207" s="11"/>
      <c r="D207" s="11"/>
      <c r="E207" s="11"/>
      <c r="F207" s="11"/>
      <c r="G207" s="11"/>
    </row>
    <row r="208" spans="1:7" ht="15.75">
      <c r="A208" s="141"/>
      <c r="B208" s="11"/>
      <c r="C208" s="11"/>
      <c r="D208" s="11"/>
      <c r="E208" s="11"/>
      <c r="F208" s="11"/>
      <c r="G208" s="11"/>
    </row>
    <row r="209" spans="1:7" ht="15.75" customHeight="1">
      <c r="A209" s="28" t="s">
        <v>146</v>
      </c>
      <c r="B209" s="28"/>
      <c r="C209" s="28"/>
      <c r="D209" s="28"/>
      <c r="E209" s="28"/>
      <c r="F209" s="28"/>
      <c r="G209" s="28"/>
    </row>
    <row r="210" spans="1:7" ht="15.75">
      <c r="A210" s="34"/>
      <c r="B210" s="34"/>
      <c r="C210" s="34"/>
      <c r="D210" s="34"/>
      <c r="E210" s="34"/>
      <c r="F210" s="34"/>
      <c r="G210" s="34"/>
    </row>
    <row r="211" spans="1:7" ht="25.5" customHeight="1">
      <c r="A211" s="159"/>
      <c r="B211" s="95" t="s">
        <v>147</v>
      </c>
      <c r="C211" s="95"/>
      <c r="D211" s="95"/>
      <c r="E211" s="95"/>
      <c r="F211" s="95" t="s">
        <v>148</v>
      </c>
      <c r="G211" s="95"/>
    </row>
    <row r="212" spans="1:7" ht="15.75" customHeight="1">
      <c r="A212" s="36" t="s">
        <v>6</v>
      </c>
      <c r="B212" s="37" t="s">
        <v>149</v>
      </c>
      <c r="C212" s="37"/>
      <c r="D212" s="37"/>
      <c r="E212" s="37"/>
      <c r="F212" s="160">
        <f>F48</f>
        <v>1326.25</v>
      </c>
      <c r="G212" s="160"/>
    </row>
    <row r="213" spans="1:7" ht="25.5" customHeight="1">
      <c r="A213" s="36" t="s">
        <v>9</v>
      </c>
      <c r="B213" s="37" t="s">
        <v>150</v>
      </c>
      <c r="C213" s="37"/>
      <c r="D213" s="37"/>
      <c r="E213" s="37"/>
      <c r="F213" s="160">
        <f>F112</f>
        <v>1307.3718640000002</v>
      </c>
      <c r="G213" s="160"/>
    </row>
    <row r="214" spans="1:7" ht="15.75" customHeight="1">
      <c r="A214" s="36" t="s">
        <v>12</v>
      </c>
      <c r="B214" s="37" t="s">
        <v>151</v>
      </c>
      <c r="C214" s="37"/>
      <c r="D214" s="37"/>
      <c r="E214" s="37"/>
      <c r="F214" s="160">
        <f>G122</f>
        <v>94.263484</v>
      </c>
      <c r="G214" s="160"/>
    </row>
    <row r="215" spans="1:7" ht="15.75" customHeight="1">
      <c r="A215" s="36" t="s">
        <v>15</v>
      </c>
      <c r="B215" s="37" t="s">
        <v>152</v>
      </c>
      <c r="C215" s="37"/>
      <c r="D215" s="37"/>
      <c r="E215" s="37"/>
      <c r="F215" s="160">
        <f>G176</f>
        <v>338.5305716868</v>
      </c>
      <c r="G215" s="160"/>
    </row>
    <row r="216" spans="1:7" ht="15.75" customHeight="1">
      <c r="A216" s="36" t="s">
        <v>62</v>
      </c>
      <c r="B216" s="37" t="s">
        <v>153</v>
      </c>
      <c r="C216" s="37"/>
      <c r="D216" s="37"/>
      <c r="E216" s="37"/>
      <c r="F216" s="160">
        <f>F182</f>
        <v>70.76</v>
      </c>
      <c r="G216" s="160"/>
    </row>
    <row r="217" spans="1:7" ht="15.75" customHeight="1">
      <c r="A217" s="38" t="s">
        <v>154</v>
      </c>
      <c r="B217" s="38"/>
      <c r="C217" s="38"/>
      <c r="D217" s="38"/>
      <c r="E217" s="38"/>
      <c r="F217" s="115">
        <f>F212+F213+F214+F215+F216</f>
        <v>3137.1759196868006</v>
      </c>
      <c r="G217" s="115"/>
    </row>
    <row r="218" spans="1:7" ht="15.75" customHeight="1">
      <c r="A218" s="36" t="s">
        <v>64</v>
      </c>
      <c r="B218" s="37" t="s">
        <v>155</v>
      </c>
      <c r="C218" s="37"/>
      <c r="D218" s="37"/>
      <c r="E218" s="37"/>
      <c r="F218" s="160">
        <f>G197</f>
        <v>955.127202565431</v>
      </c>
      <c r="G218" s="160"/>
    </row>
    <row r="219" spans="1:7" ht="15.75" customHeight="1">
      <c r="A219" s="22" t="s">
        <v>156</v>
      </c>
      <c r="B219" s="22"/>
      <c r="C219" s="22"/>
      <c r="D219" s="22"/>
      <c r="E219" s="22"/>
      <c r="F219" s="161">
        <f>F217+F218</f>
        <v>4092.303122252232</v>
      </c>
      <c r="G219" s="161"/>
    </row>
    <row r="220" spans="1:7" ht="15.75">
      <c r="A220" s="163"/>
      <c r="B220" s="163"/>
      <c r="C220" s="163"/>
      <c r="D220" s="163"/>
      <c r="E220" s="163"/>
      <c r="F220" s="163"/>
      <c r="G220" s="163"/>
    </row>
    <row r="221" spans="1:7" ht="15.75" customHeight="1">
      <c r="A221" s="28" t="s">
        <v>157</v>
      </c>
      <c r="B221" s="28"/>
      <c r="C221" s="28"/>
      <c r="D221" s="28"/>
      <c r="E221" s="28"/>
      <c r="F221" s="28"/>
      <c r="G221" s="28"/>
    </row>
    <row r="222" spans="1:7" ht="15.75">
      <c r="A222" s="5"/>
      <c r="B222" s="5"/>
      <c r="C222" s="5"/>
      <c r="D222" s="5"/>
      <c r="E222" s="5"/>
      <c r="F222" s="5"/>
      <c r="G222" s="5"/>
    </row>
    <row r="223" spans="1:7" ht="59.25" customHeight="1">
      <c r="A223" s="21" t="s">
        <v>158</v>
      </c>
      <c r="B223" s="21"/>
      <c r="C223" s="21" t="s">
        <v>159</v>
      </c>
      <c r="D223" s="21" t="s">
        <v>160</v>
      </c>
      <c r="E223" s="21" t="s">
        <v>161</v>
      </c>
      <c r="F223" s="21" t="s">
        <v>162</v>
      </c>
      <c r="G223" s="21" t="s">
        <v>163</v>
      </c>
    </row>
    <row r="224" spans="1:7" ht="15.75">
      <c r="A224" s="14" t="s">
        <v>164</v>
      </c>
      <c r="B224" s="23">
        <f>F35</f>
        <v>0</v>
      </c>
      <c r="C224" s="164">
        <f>F219</f>
        <v>4092.303122252232</v>
      </c>
      <c r="D224" s="14">
        <v>1</v>
      </c>
      <c r="E224" s="164">
        <f>C224*D224</f>
        <v>4092.303122252232</v>
      </c>
      <c r="F224" s="165">
        <v>1</v>
      </c>
      <c r="G224" s="166">
        <f>E224*F224</f>
        <v>4092.303122252232</v>
      </c>
    </row>
    <row r="225" spans="1:7" ht="15.75" customHeight="1">
      <c r="A225" s="21" t="s">
        <v>165</v>
      </c>
      <c r="B225" s="21"/>
      <c r="C225" s="21"/>
      <c r="D225" s="21"/>
      <c r="E225" s="21"/>
      <c r="F225" s="21"/>
      <c r="G225" s="167">
        <f>G224</f>
        <v>4092.303122252232</v>
      </c>
    </row>
    <row r="226" spans="1:7" ht="15.75">
      <c r="A226" s="5"/>
      <c r="B226" s="5"/>
      <c r="C226" s="5"/>
      <c r="D226" s="5"/>
      <c r="E226" s="5"/>
      <c r="F226" s="5"/>
      <c r="G226" s="5"/>
    </row>
    <row r="227" spans="1:7" ht="15.75" customHeight="1">
      <c r="A227" s="54" t="s">
        <v>166</v>
      </c>
      <c r="B227" s="54"/>
      <c r="C227" s="54"/>
      <c r="D227" s="54"/>
      <c r="E227" s="54"/>
      <c r="F227" s="54"/>
      <c r="G227" s="54"/>
    </row>
    <row r="228" spans="1:7" ht="15.75">
      <c r="A228" s="5"/>
      <c r="B228" s="5"/>
      <c r="C228" s="5"/>
      <c r="D228" s="5"/>
      <c r="E228" s="5"/>
      <c r="F228" s="5"/>
      <c r="G228" s="5"/>
    </row>
    <row r="229" spans="1:7" ht="15.75" customHeight="1">
      <c r="A229" s="138"/>
      <c r="B229" s="21" t="s">
        <v>167</v>
      </c>
      <c r="C229" s="21"/>
      <c r="D229" s="21"/>
      <c r="E229" s="21"/>
      <c r="F229" s="21"/>
      <c r="G229" s="21"/>
    </row>
    <row r="230" spans="1:7" ht="15.75" customHeight="1">
      <c r="A230" s="138"/>
      <c r="B230" s="168" t="s">
        <v>168</v>
      </c>
      <c r="C230" s="168"/>
      <c r="D230" s="168"/>
      <c r="E230" s="168"/>
      <c r="F230" s="21" t="s">
        <v>169</v>
      </c>
      <c r="G230" s="21"/>
    </row>
    <row r="231" spans="1:7" ht="15.75" customHeight="1">
      <c r="A231" s="58" t="s">
        <v>6</v>
      </c>
      <c r="B231" s="169" t="s">
        <v>170</v>
      </c>
      <c r="C231" s="169"/>
      <c r="D231" s="169"/>
      <c r="E231" s="169"/>
      <c r="F231" s="170">
        <f>E224</f>
        <v>4092.303122252232</v>
      </c>
      <c r="G231" s="170"/>
    </row>
    <row r="232" spans="1:7" ht="15.75" customHeight="1">
      <c r="A232" s="14" t="s">
        <v>9</v>
      </c>
      <c r="B232" s="169" t="s">
        <v>171</v>
      </c>
      <c r="C232" s="169"/>
      <c r="D232" s="169"/>
      <c r="E232" s="169"/>
      <c r="F232" s="170">
        <f>G225</f>
        <v>4092.303122252232</v>
      </c>
      <c r="G232" s="170"/>
    </row>
    <row r="233" spans="1:7" ht="36.75" customHeight="1">
      <c r="A233" s="14" t="s">
        <v>12</v>
      </c>
      <c r="B233" s="37" t="s">
        <v>172</v>
      </c>
      <c r="C233" s="37"/>
      <c r="D233" s="37"/>
      <c r="E233" s="37"/>
      <c r="F233" s="171">
        <f>F232*12</f>
        <v>49107.63746702678</v>
      </c>
      <c r="G233" s="171"/>
    </row>
    <row r="234" spans="1:7" ht="15.75">
      <c r="A234" s="5"/>
      <c r="B234" s="5"/>
      <c r="C234" s="5"/>
      <c r="D234" s="5"/>
      <c r="E234" s="5"/>
      <c r="F234" s="5"/>
      <c r="G234" s="5"/>
    </row>
    <row r="235" spans="1:7" ht="15.75" customHeight="1">
      <c r="A235" s="172" t="s">
        <v>173</v>
      </c>
      <c r="B235" s="172"/>
      <c r="C235" s="172"/>
      <c r="D235" s="172"/>
      <c r="E235" s="172"/>
      <c r="F235" s="172"/>
      <c r="G235" s="172"/>
    </row>
    <row r="236" spans="1:7" ht="15.75">
      <c r="A236" s="1"/>
      <c r="B236" s="1"/>
      <c r="C236" s="1"/>
      <c r="D236" s="1"/>
      <c r="E236" s="1"/>
      <c r="F236" s="1"/>
      <c r="G236" s="1"/>
    </row>
    <row r="237" spans="1:7" ht="15.75">
      <c r="A237" s="1"/>
      <c r="B237" s="1"/>
      <c r="C237" s="1"/>
      <c r="D237" s="1"/>
      <c r="E237" s="1"/>
      <c r="F237" s="1"/>
      <c r="G237" s="1"/>
    </row>
    <row r="238" spans="1:7" ht="99.75" customHeight="1">
      <c r="A238" s="173" t="s">
        <v>174</v>
      </c>
      <c r="B238" s="173"/>
      <c r="C238" s="173"/>
      <c r="D238" s="173"/>
      <c r="E238" s="173"/>
      <c r="F238" s="173"/>
      <c r="G238" s="173"/>
    </row>
  </sheetData>
  <sheetProtection selectLockedCells="1" selectUnlockedCells="1"/>
  <mergeCells count="200">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A184:G184"/>
    <mergeCell ref="A186:G186"/>
    <mergeCell ref="A188:F188"/>
    <mergeCell ref="B190:E190"/>
    <mergeCell ref="B191:E191"/>
    <mergeCell ref="B192:E192"/>
    <mergeCell ref="B193:E193"/>
    <mergeCell ref="B194:E194"/>
    <mergeCell ref="B195:E195"/>
    <mergeCell ref="B196:E196"/>
    <mergeCell ref="B197:E197"/>
    <mergeCell ref="A199:G199"/>
    <mergeCell ref="A200:G200"/>
    <mergeCell ref="A203:G203"/>
    <mergeCell ref="A204:G204"/>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G240"/>
  <sheetViews>
    <sheetView zoomScale="130" zoomScaleNormal="130" workbookViewId="0" topLeftCell="A1">
      <selection activeCell="A184" sqref="A184"/>
    </sheetView>
  </sheetViews>
  <sheetFormatPr defaultColWidth="9.00390625" defaultRowHeight="14.25"/>
  <cols>
    <col min="1" max="6" width="10.375" style="0" customWidth="1"/>
    <col min="7" max="7" width="14.5039062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14</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0.25" customHeight="1">
      <c r="A20" s="23" t="s">
        <v>21</v>
      </c>
      <c r="B20" s="24" t="s">
        <v>22</v>
      </c>
      <c r="C20" s="24"/>
      <c r="D20" s="24"/>
      <c r="E20" s="24"/>
      <c r="F20" s="24">
        <v>1</v>
      </c>
      <c r="G20" s="24"/>
    </row>
    <row r="21" spans="1:7" ht="15.75">
      <c r="A21" s="25"/>
      <c r="B21" s="25"/>
      <c r="C21" s="25"/>
      <c r="D21" s="25"/>
      <c r="E21" s="25"/>
      <c r="F21" s="25"/>
      <c r="G21" s="25"/>
    </row>
    <row r="22" spans="1:7" ht="15.75" customHeight="1">
      <c r="A22" s="26" t="s">
        <v>23</v>
      </c>
      <c r="B22" s="26"/>
      <c r="C22" s="26"/>
      <c r="D22" s="26"/>
      <c r="E22" s="26"/>
      <c r="F22" s="26"/>
      <c r="G22" s="26"/>
    </row>
    <row r="23" spans="1:7" ht="15.75">
      <c r="A23" s="26"/>
      <c r="B23" s="26"/>
      <c r="C23" s="26"/>
      <c r="D23" s="26"/>
      <c r="E23" s="26"/>
      <c r="F23" s="26"/>
      <c r="G23" s="26"/>
    </row>
    <row r="24" spans="1:7" ht="15.75" customHeight="1">
      <c r="A24" s="26" t="s">
        <v>24</v>
      </c>
      <c r="B24" s="26"/>
      <c r="C24" s="26"/>
      <c r="D24" s="26"/>
      <c r="E24" s="26"/>
      <c r="F24" s="26"/>
      <c r="G24" s="26"/>
    </row>
    <row r="25" spans="1:7" ht="19.5" customHeight="1">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4.75" customHeight="1">
      <c r="A35" s="36">
        <v>1</v>
      </c>
      <c r="B35" s="37" t="s">
        <v>29</v>
      </c>
      <c r="C35" s="37"/>
      <c r="D35" s="37"/>
      <c r="E35" s="37"/>
      <c r="F35" s="38" t="s">
        <v>178</v>
      </c>
      <c r="G35" s="38"/>
    </row>
    <row r="36" spans="1:7" ht="15.75" customHeight="1">
      <c r="A36" s="36">
        <v>2</v>
      </c>
      <c r="B36" s="37" t="s">
        <v>31</v>
      </c>
      <c r="C36" s="37"/>
      <c r="D36" s="37"/>
      <c r="E36" s="37"/>
      <c r="F36" s="39" t="s">
        <v>179</v>
      </c>
      <c r="G36" s="39"/>
    </row>
    <row r="37" spans="1:7" ht="15.75" customHeight="1">
      <c r="A37" s="36">
        <v>3</v>
      </c>
      <c r="B37" s="37" t="s">
        <v>33</v>
      </c>
      <c r="C37" s="37"/>
      <c r="D37" s="37"/>
      <c r="E37" s="37"/>
      <c r="F37" s="40">
        <v>1236.43</v>
      </c>
      <c r="G37" s="40"/>
    </row>
    <row r="38" spans="1:7" ht="15.75" customHeight="1">
      <c r="A38" s="36">
        <v>4</v>
      </c>
      <c r="B38" s="37" t="s">
        <v>34</v>
      </c>
      <c r="C38" s="37"/>
      <c r="D38" s="37"/>
      <c r="E38" s="37"/>
      <c r="F38" s="41">
        <v>44562</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f>F37</f>
        <v>1236.43</v>
      </c>
      <c r="G47" s="51"/>
    </row>
    <row r="48" spans="1:7" ht="15.75" customHeight="1">
      <c r="A48" s="52" t="s">
        <v>41</v>
      </c>
      <c r="B48" s="52"/>
      <c r="C48" s="52"/>
      <c r="D48" s="52"/>
      <c r="E48" s="52"/>
      <c r="F48" s="53">
        <f>SUM(F47)</f>
        <v>1236.43</v>
      </c>
      <c r="G48" s="53"/>
    </row>
    <row r="49" spans="1:7" ht="15.75" customHeight="1">
      <c r="A49" s="47" t="s">
        <v>42</v>
      </c>
      <c r="B49" s="47"/>
      <c r="C49" s="47"/>
      <c r="D49" s="47"/>
      <c r="E49" s="47"/>
      <c r="F49" s="47"/>
      <c r="G49" s="47"/>
    </row>
    <row r="50" spans="1:7" ht="15.75">
      <c r="A50" s="47"/>
      <c r="B50" s="47"/>
      <c r="C50" s="47"/>
      <c r="D50" s="47"/>
      <c r="E50" s="47"/>
      <c r="F50" s="47"/>
      <c r="G50" s="47"/>
    </row>
    <row r="51" spans="1:7" ht="15.75">
      <c r="A51" s="47"/>
      <c r="B51" s="47"/>
      <c r="C51" s="47"/>
      <c r="D51" s="47"/>
      <c r="E51" s="47"/>
      <c r="F51" s="47"/>
      <c r="G51" s="47"/>
    </row>
    <row r="52" spans="1:7" ht="15.75">
      <c r="A52" s="54" t="s">
        <v>43</v>
      </c>
      <c r="B52" s="54"/>
      <c r="C52" s="54"/>
      <c r="D52" s="54"/>
      <c r="E52" s="54"/>
      <c r="F52" s="54"/>
      <c r="G52" s="54"/>
    </row>
    <row r="53" spans="1:7" ht="15.75">
      <c r="A53" s="33"/>
      <c r="B53" s="34"/>
      <c r="C53" s="34"/>
      <c r="D53" s="34"/>
      <c r="E53" s="34"/>
      <c r="F53" s="34"/>
      <c r="G53" s="34"/>
    </row>
    <row r="54" spans="1:7" ht="15.75" customHeight="1">
      <c r="A54" s="55" t="s">
        <v>44</v>
      </c>
      <c r="B54" s="55"/>
      <c r="C54" s="55"/>
      <c r="D54" s="55"/>
      <c r="E54" s="55"/>
      <c r="F54" s="55"/>
      <c r="G54" s="55"/>
    </row>
    <row r="55" spans="1:7" ht="15.75">
      <c r="A55" s="56"/>
      <c r="B55" s="56"/>
      <c r="C55" s="56"/>
      <c r="D55" s="56"/>
      <c r="E55" s="56"/>
      <c r="F55" s="56"/>
      <c r="G55" s="56"/>
    </row>
    <row r="56" spans="1:7" ht="25.5" customHeight="1">
      <c r="A56" s="57" t="s">
        <v>45</v>
      </c>
      <c r="B56" s="57" t="s">
        <v>46</v>
      </c>
      <c r="C56" s="57"/>
      <c r="D56" s="57"/>
      <c r="E56" s="57"/>
      <c r="F56" s="57" t="s">
        <v>47</v>
      </c>
      <c r="G56" s="57" t="s">
        <v>39</v>
      </c>
    </row>
    <row r="57" spans="1:7" ht="15.75" customHeight="1">
      <c r="A57" s="58" t="s">
        <v>6</v>
      </c>
      <c r="B57" s="59" t="s">
        <v>48</v>
      </c>
      <c r="C57" s="59"/>
      <c r="D57" s="59"/>
      <c r="E57" s="59"/>
      <c r="F57" s="60">
        <v>0.0833</v>
      </c>
      <c r="G57" s="61">
        <f>F48*F57</f>
        <v>102.994619</v>
      </c>
    </row>
    <row r="58" spans="1:7" ht="15.75" customHeight="1">
      <c r="A58" s="58" t="s">
        <v>9</v>
      </c>
      <c r="B58" s="59" t="s">
        <v>49</v>
      </c>
      <c r="C58" s="59"/>
      <c r="D58" s="59"/>
      <c r="E58" s="59"/>
      <c r="F58" s="62">
        <v>0.0833</v>
      </c>
      <c r="G58" s="61">
        <f>F48*F58</f>
        <v>102.994619</v>
      </c>
    </row>
    <row r="59" spans="1:7" ht="15.75">
      <c r="A59" s="14" t="s">
        <v>12</v>
      </c>
      <c r="B59" s="63" t="s">
        <v>50</v>
      </c>
      <c r="C59" s="63"/>
      <c r="D59" s="63"/>
      <c r="E59" s="63"/>
      <c r="F59" s="62">
        <v>0.0278</v>
      </c>
      <c r="G59" s="61">
        <f>F48*F59</f>
        <v>34.372754</v>
      </c>
    </row>
    <row r="60" spans="1:7" ht="15.75" customHeight="1">
      <c r="A60" s="21" t="s">
        <v>41</v>
      </c>
      <c r="B60" s="21"/>
      <c r="C60" s="21"/>
      <c r="D60" s="21"/>
      <c r="E60" s="21"/>
      <c r="F60" s="64">
        <f>F57+F58+F59</f>
        <v>0.1944</v>
      </c>
      <c r="G60" s="65">
        <f>G57+G58+G59</f>
        <v>240.361992</v>
      </c>
    </row>
    <row r="61" spans="1:7" ht="15.75" customHeight="1">
      <c r="A61" s="66" t="s">
        <v>51</v>
      </c>
      <c r="B61" s="66"/>
      <c r="C61" s="66"/>
      <c r="D61" s="66"/>
      <c r="E61" s="66"/>
      <c r="F61" s="66"/>
      <c r="G61" s="66"/>
    </row>
    <row r="62" spans="1:7" ht="15.75">
      <c r="A62" s="66"/>
      <c r="B62" s="66"/>
      <c r="C62" s="66"/>
      <c r="D62" s="66"/>
      <c r="E62" s="66"/>
      <c r="F62" s="66"/>
      <c r="G62" s="66"/>
    </row>
    <row r="63" spans="1:7" ht="15.75">
      <c r="A63" s="66"/>
      <c r="B63" s="66"/>
      <c r="C63" s="66"/>
      <c r="D63" s="66"/>
      <c r="E63" s="66"/>
      <c r="F63" s="66"/>
      <c r="G63" s="66"/>
    </row>
    <row r="64" spans="1:7" ht="15.75" customHeight="1">
      <c r="A64" s="67" t="s">
        <v>52</v>
      </c>
      <c r="B64" s="67"/>
      <c r="C64" s="67"/>
      <c r="D64" s="67"/>
      <c r="E64" s="67"/>
      <c r="F64" s="67"/>
      <c r="G64" s="67"/>
    </row>
    <row r="65" spans="1:7" ht="15.75">
      <c r="A65" s="67"/>
      <c r="B65" s="67"/>
      <c r="C65" s="67"/>
      <c r="D65" s="67"/>
      <c r="E65" s="67"/>
      <c r="F65" s="67"/>
      <c r="G65" s="67"/>
    </row>
    <row r="66" spans="1:7" ht="15.75">
      <c r="A66" s="67"/>
      <c r="B66" s="67"/>
      <c r="C66" s="67"/>
      <c r="D66" s="67"/>
      <c r="E66" s="67"/>
      <c r="F66" s="67"/>
      <c r="G66" s="67"/>
    </row>
    <row r="67" spans="1:7" ht="15.75" customHeight="1">
      <c r="A67" s="68" t="s">
        <v>53</v>
      </c>
      <c r="B67" s="68"/>
      <c r="C67" s="68"/>
      <c r="D67" s="68"/>
      <c r="E67" s="68"/>
      <c r="F67" s="68"/>
      <c r="G67" s="68"/>
    </row>
    <row r="68" spans="1:7" ht="15.75">
      <c r="A68" s="68"/>
      <c r="B68" s="68"/>
      <c r="C68" s="68"/>
      <c r="D68" s="68"/>
      <c r="E68" s="68"/>
      <c r="F68" s="68"/>
      <c r="G68" s="68"/>
    </row>
    <row r="69" spans="1:7" ht="15.75">
      <c r="A69" s="68"/>
      <c r="B69" s="68"/>
      <c r="C69" s="68"/>
      <c r="D69" s="68"/>
      <c r="E69" s="68"/>
      <c r="F69" s="68"/>
      <c r="G69" s="68"/>
    </row>
    <row r="70" spans="1:7" ht="15.75" customHeight="1">
      <c r="A70" s="69" t="s">
        <v>54</v>
      </c>
      <c r="B70" s="69"/>
      <c r="C70" s="69"/>
      <c r="D70" s="69"/>
      <c r="E70" s="69"/>
      <c r="F70" s="69"/>
      <c r="G70" s="70">
        <f>F48+G60</f>
        <v>1476.791992</v>
      </c>
    </row>
    <row r="71" spans="1:7" ht="15.75">
      <c r="A71" s="42"/>
      <c r="B71" s="34"/>
      <c r="C71" s="34"/>
      <c r="D71" s="34"/>
      <c r="E71" s="34"/>
      <c r="F71" s="34"/>
      <c r="G71" s="34"/>
    </row>
    <row r="72" spans="1:7" ht="25.5" customHeight="1">
      <c r="A72" s="71" t="s">
        <v>55</v>
      </c>
      <c r="B72" s="72" t="s">
        <v>56</v>
      </c>
      <c r="C72" s="72"/>
      <c r="D72" s="72"/>
      <c r="E72" s="72"/>
      <c r="F72" s="72" t="s">
        <v>57</v>
      </c>
      <c r="G72" s="72" t="s">
        <v>39</v>
      </c>
    </row>
    <row r="73" spans="1:7" ht="15.75" customHeight="1">
      <c r="A73" s="73" t="s">
        <v>6</v>
      </c>
      <c r="B73" s="74" t="s">
        <v>58</v>
      </c>
      <c r="C73" s="74"/>
      <c r="D73" s="74"/>
      <c r="E73" s="74"/>
      <c r="F73" s="75">
        <v>0.2</v>
      </c>
      <c r="G73" s="76">
        <f>G70*F73</f>
        <v>295.3583984</v>
      </c>
    </row>
    <row r="74" spans="1:7" ht="15.75" customHeight="1">
      <c r="A74" s="73" t="s">
        <v>9</v>
      </c>
      <c r="B74" s="74" t="s">
        <v>59</v>
      </c>
      <c r="C74" s="74"/>
      <c r="D74" s="74"/>
      <c r="E74" s="74"/>
      <c r="F74" s="75">
        <v>0.025</v>
      </c>
      <c r="G74" s="76">
        <f>G70*F74</f>
        <v>36.9197998</v>
      </c>
    </row>
    <row r="75" spans="1:7" ht="15.75" customHeight="1">
      <c r="A75" s="73" t="s">
        <v>12</v>
      </c>
      <c r="B75" s="74" t="s">
        <v>60</v>
      </c>
      <c r="C75" s="74"/>
      <c r="D75" s="74"/>
      <c r="E75" s="74"/>
      <c r="F75" s="75">
        <v>0.03</v>
      </c>
      <c r="G75" s="76">
        <f>G70*F75</f>
        <v>44.30375976</v>
      </c>
    </row>
    <row r="76" spans="1:7" ht="15.75" customHeight="1">
      <c r="A76" s="73" t="s">
        <v>15</v>
      </c>
      <c r="B76" s="74" t="s">
        <v>61</v>
      </c>
      <c r="C76" s="74"/>
      <c r="D76" s="74"/>
      <c r="E76" s="74"/>
      <c r="F76" s="75">
        <v>0.015</v>
      </c>
      <c r="G76" s="76">
        <f>G70*F76</f>
        <v>22.15187988</v>
      </c>
    </row>
    <row r="77" spans="1:7" ht="15.75" customHeight="1">
      <c r="A77" s="73" t="s">
        <v>62</v>
      </c>
      <c r="B77" s="74" t="s">
        <v>63</v>
      </c>
      <c r="C77" s="74"/>
      <c r="D77" s="74"/>
      <c r="E77" s="74"/>
      <c r="F77" s="75">
        <v>0.01</v>
      </c>
      <c r="G77" s="76">
        <f>G70*F77</f>
        <v>14.767919919999999</v>
      </c>
    </row>
    <row r="78" spans="1:7" ht="15.75" customHeight="1">
      <c r="A78" s="73" t="s">
        <v>64</v>
      </c>
      <c r="B78" s="74" t="s">
        <v>65</v>
      </c>
      <c r="C78" s="74"/>
      <c r="D78" s="74"/>
      <c r="E78" s="74"/>
      <c r="F78" s="75">
        <v>0.006</v>
      </c>
      <c r="G78" s="76">
        <f>G70*F78</f>
        <v>8.860751952</v>
      </c>
    </row>
    <row r="79" spans="1:7" ht="15.75" customHeight="1">
      <c r="A79" s="73" t="s">
        <v>66</v>
      </c>
      <c r="B79" s="37" t="s">
        <v>67</v>
      </c>
      <c r="C79" s="37"/>
      <c r="D79" s="37"/>
      <c r="E79" s="37"/>
      <c r="F79" s="75">
        <v>0.002</v>
      </c>
      <c r="G79" s="76">
        <f>G70*F79</f>
        <v>2.9535839839999998</v>
      </c>
    </row>
    <row r="80" spans="1:7" ht="15.75" customHeight="1">
      <c r="A80" s="73" t="s">
        <v>68</v>
      </c>
      <c r="B80" s="37" t="s">
        <v>69</v>
      </c>
      <c r="C80" s="37"/>
      <c r="D80" s="37"/>
      <c r="E80" s="37"/>
      <c r="F80" s="75">
        <v>0.08</v>
      </c>
      <c r="G80" s="76">
        <f>G70*F80</f>
        <v>118.14335935999999</v>
      </c>
    </row>
    <row r="81" spans="1:7" ht="15.75" customHeight="1">
      <c r="A81" s="71" t="s">
        <v>41</v>
      </c>
      <c r="B81" s="71"/>
      <c r="C81" s="71"/>
      <c r="D81" s="71"/>
      <c r="E81" s="71"/>
      <c r="F81" s="77">
        <v>0.36800000000000005</v>
      </c>
      <c r="G81" s="78">
        <f>G70*F81</f>
        <v>543.459453056</v>
      </c>
    </row>
    <row r="82" spans="1:7" ht="15.75">
      <c r="A82" s="13"/>
      <c r="B82" s="34"/>
      <c r="C82" s="34"/>
      <c r="D82" s="34"/>
      <c r="E82" s="34"/>
      <c r="F82" s="34"/>
      <c r="G82" s="34"/>
    </row>
    <row r="83" spans="1:7" ht="15.75" customHeight="1">
      <c r="A83" s="79" t="s">
        <v>70</v>
      </c>
      <c r="B83" s="79"/>
      <c r="C83" s="79"/>
      <c r="D83" s="79"/>
      <c r="E83" s="79"/>
      <c r="F83" s="79"/>
      <c r="G83" s="79"/>
    </row>
    <row r="84" spans="1:7" ht="15.75">
      <c r="A84" s="79"/>
      <c r="B84" s="79"/>
      <c r="C84" s="79"/>
      <c r="D84" s="79"/>
      <c r="E84" s="79"/>
      <c r="F84" s="79"/>
      <c r="G84" s="79"/>
    </row>
    <row r="85" spans="1:7" ht="15.75" customHeight="1">
      <c r="A85" s="79" t="s">
        <v>71</v>
      </c>
      <c r="B85" s="79"/>
      <c r="C85" s="79"/>
      <c r="D85" s="79"/>
      <c r="E85" s="79"/>
      <c r="F85" s="79"/>
      <c r="G85" s="79"/>
    </row>
    <row r="86" spans="1:7" ht="15.75">
      <c r="A86" s="79"/>
      <c r="B86" s="79"/>
      <c r="C86" s="79"/>
      <c r="D86" s="79"/>
      <c r="E86" s="79"/>
      <c r="F86" s="79"/>
      <c r="G86" s="79"/>
    </row>
    <row r="87" spans="1:7" ht="36.75" customHeight="1">
      <c r="A87" s="80" t="s">
        <v>72</v>
      </c>
      <c r="B87" s="80"/>
      <c r="C87" s="80"/>
      <c r="D87" s="80"/>
      <c r="E87" s="80"/>
      <c r="F87" s="80"/>
      <c r="G87" s="80"/>
    </row>
    <row r="88" spans="1:7" ht="15.75" customHeight="1">
      <c r="A88" s="79" t="s">
        <v>73</v>
      </c>
      <c r="B88" s="79"/>
      <c r="C88" s="79"/>
      <c r="D88" s="79"/>
      <c r="E88" s="79"/>
      <c r="F88" s="79"/>
      <c r="G88" s="79"/>
    </row>
    <row r="89" spans="1:7" ht="15.75">
      <c r="A89" s="29"/>
      <c r="B89" s="29"/>
      <c r="C89" s="29"/>
      <c r="D89" s="29"/>
      <c r="E89" s="29"/>
      <c r="F89" s="29"/>
      <c r="G89" s="29"/>
    </row>
    <row r="90" spans="1:7" ht="15.75">
      <c r="A90" s="82" t="s">
        <v>74</v>
      </c>
      <c r="B90" s="82"/>
      <c r="C90" s="82"/>
      <c r="D90" s="82"/>
      <c r="E90" s="82"/>
      <c r="F90" s="82"/>
      <c r="G90" s="82"/>
    </row>
    <row r="91" spans="1:7" ht="15.75">
      <c r="A91" s="13"/>
      <c r="B91" s="34"/>
      <c r="C91" s="34"/>
      <c r="D91" s="34"/>
      <c r="E91" s="34"/>
      <c r="F91" s="34"/>
      <c r="G91" s="34"/>
    </row>
    <row r="92" spans="1:7" ht="15.75" customHeight="1">
      <c r="A92" s="83" t="s">
        <v>75</v>
      </c>
      <c r="B92" s="83" t="s">
        <v>76</v>
      </c>
      <c r="C92" s="83"/>
      <c r="D92" s="83"/>
      <c r="E92" s="83"/>
      <c r="F92" s="84" t="s">
        <v>39</v>
      </c>
      <c r="G92" s="84"/>
    </row>
    <row r="93" spans="1:7" ht="15.75" customHeight="1">
      <c r="A93" s="85" t="s">
        <v>6</v>
      </c>
      <c r="B93" s="86" t="s">
        <v>77</v>
      </c>
      <c r="C93" s="86"/>
      <c r="D93" s="86"/>
      <c r="E93" s="86"/>
      <c r="F93" s="87">
        <v>106.22</v>
      </c>
      <c r="G93" s="87"/>
    </row>
    <row r="94" spans="1:7" ht="15.75" customHeight="1">
      <c r="A94" s="85" t="s">
        <v>9</v>
      </c>
      <c r="B94" s="86" t="s">
        <v>78</v>
      </c>
      <c r="C94" s="86"/>
      <c r="D94" s="86"/>
      <c r="E94" s="86"/>
      <c r="F94" s="87">
        <v>185.24</v>
      </c>
      <c r="G94" s="87"/>
    </row>
    <row r="95" spans="1:7" ht="15.75" customHeight="1">
      <c r="A95" s="88" t="s">
        <v>12</v>
      </c>
      <c r="B95" s="89" t="s">
        <v>79</v>
      </c>
      <c r="C95" s="89"/>
      <c r="D95" s="89"/>
      <c r="E95" s="89"/>
      <c r="F95" s="90">
        <v>114.39</v>
      </c>
      <c r="G95" s="90"/>
    </row>
    <row r="96" spans="1:7" ht="15.75" customHeight="1">
      <c r="A96" s="85" t="s">
        <v>15</v>
      </c>
      <c r="B96" s="89" t="s">
        <v>80</v>
      </c>
      <c r="C96" s="89"/>
      <c r="D96" s="89"/>
      <c r="E96" s="89"/>
      <c r="F96" s="91">
        <v>66.15</v>
      </c>
      <c r="G96" s="91"/>
    </row>
    <row r="97" spans="1:7" ht="15.75" customHeight="1">
      <c r="A97" s="77" t="s">
        <v>41</v>
      </c>
      <c r="B97" s="77"/>
      <c r="C97" s="77"/>
      <c r="D97" s="77"/>
      <c r="E97" s="77"/>
      <c r="F97" s="92">
        <f>SUM(F93:F96)</f>
        <v>472</v>
      </c>
      <c r="G97" s="92"/>
    </row>
    <row r="98" spans="1:7" ht="15.75">
      <c r="A98" s="25"/>
      <c r="B98" s="25"/>
      <c r="C98" s="25"/>
      <c r="D98" s="25"/>
      <c r="E98" s="25"/>
      <c r="F98" s="25"/>
      <c r="G98" s="25"/>
    </row>
    <row r="99" spans="1:7" ht="25.5" customHeight="1">
      <c r="A99" s="79" t="s">
        <v>81</v>
      </c>
      <c r="B99" s="79"/>
      <c r="C99" s="79"/>
      <c r="D99" s="79"/>
      <c r="E99" s="79"/>
      <c r="F99" s="79"/>
      <c r="G99" s="79"/>
    </row>
    <row r="100" spans="1:7" ht="15.75">
      <c r="A100" s="93"/>
      <c r="B100" s="93"/>
      <c r="C100" s="93"/>
      <c r="D100" s="93"/>
      <c r="E100" s="93"/>
      <c r="F100" s="93"/>
      <c r="G100" s="93"/>
    </row>
    <row r="101" spans="1:7" ht="15.75" customHeight="1">
      <c r="A101" s="79" t="s">
        <v>82</v>
      </c>
      <c r="B101" s="79"/>
      <c r="C101" s="79"/>
      <c r="D101" s="79"/>
      <c r="E101" s="79"/>
      <c r="F101" s="79"/>
      <c r="G101" s="79"/>
    </row>
    <row r="102" spans="1:7" ht="15.75">
      <c r="A102" s="79"/>
      <c r="B102" s="79"/>
      <c r="C102" s="79"/>
      <c r="D102" s="79"/>
      <c r="E102" s="79"/>
      <c r="F102" s="79"/>
      <c r="G102" s="79"/>
    </row>
    <row r="103" spans="1:7" ht="15.75" customHeight="1">
      <c r="A103" s="94"/>
      <c r="B103" s="94"/>
      <c r="C103" s="94"/>
      <c r="D103" s="94"/>
      <c r="E103" s="94"/>
      <c r="F103" s="94"/>
      <c r="G103" s="94"/>
    </row>
    <row r="104" spans="1:7" ht="25.5" customHeight="1">
      <c r="A104" s="67" t="s">
        <v>83</v>
      </c>
      <c r="B104" s="67"/>
      <c r="C104" s="67"/>
      <c r="D104" s="67"/>
      <c r="E104" s="67"/>
      <c r="F104" s="67"/>
      <c r="G104" s="67"/>
    </row>
    <row r="105" spans="1:7" ht="15.75">
      <c r="A105" s="5"/>
      <c r="B105" s="93"/>
      <c r="C105" s="93"/>
      <c r="D105" s="93"/>
      <c r="E105" s="93"/>
      <c r="F105" s="93"/>
      <c r="G105" s="93"/>
    </row>
    <row r="106" spans="1:7" ht="15.75" customHeight="1">
      <c r="A106" s="28" t="s">
        <v>84</v>
      </c>
      <c r="B106" s="28"/>
      <c r="C106" s="28"/>
      <c r="D106" s="28"/>
      <c r="E106" s="28"/>
      <c r="F106" s="28"/>
      <c r="G106" s="28"/>
    </row>
    <row r="107" spans="1:7" ht="15.75">
      <c r="A107" s="5"/>
      <c r="B107" s="5"/>
      <c r="C107" s="5"/>
      <c r="D107" s="5"/>
      <c r="E107" s="5"/>
      <c r="F107" s="5"/>
      <c r="G107" s="5"/>
    </row>
    <row r="108" spans="1:7" ht="15.75" customHeight="1">
      <c r="A108" s="71">
        <v>2</v>
      </c>
      <c r="B108" s="95" t="s">
        <v>85</v>
      </c>
      <c r="C108" s="95"/>
      <c r="D108" s="95"/>
      <c r="E108" s="95"/>
      <c r="F108" s="71" t="s">
        <v>39</v>
      </c>
      <c r="G108" s="71"/>
    </row>
    <row r="109" spans="1:7" ht="15.75" customHeight="1">
      <c r="A109" s="73" t="s">
        <v>45</v>
      </c>
      <c r="B109" s="37" t="s">
        <v>46</v>
      </c>
      <c r="C109" s="37"/>
      <c r="D109" s="37"/>
      <c r="E109" s="37"/>
      <c r="F109" s="96">
        <f>G60</f>
        <v>240.361992</v>
      </c>
      <c r="G109" s="96"/>
    </row>
    <row r="110" spans="1:7" ht="15.75" customHeight="1">
      <c r="A110" s="73" t="s">
        <v>55</v>
      </c>
      <c r="B110" s="37" t="s">
        <v>56</v>
      </c>
      <c r="C110" s="37"/>
      <c r="D110" s="37"/>
      <c r="E110" s="37"/>
      <c r="F110" s="96">
        <f>G81</f>
        <v>543.459453056</v>
      </c>
      <c r="G110" s="96"/>
    </row>
    <row r="111" spans="1:7" ht="15.75" customHeight="1">
      <c r="A111" s="73" t="s">
        <v>75</v>
      </c>
      <c r="B111" s="37" t="s">
        <v>76</v>
      </c>
      <c r="C111" s="37"/>
      <c r="D111" s="37"/>
      <c r="E111" s="37"/>
      <c r="F111" s="96">
        <f>F97</f>
        <v>472</v>
      </c>
      <c r="G111" s="96"/>
    </row>
    <row r="112" spans="1:7" ht="15.75" customHeight="1">
      <c r="A112" s="95" t="s">
        <v>41</v>
      </c>
      <c r="B112" s="95"/>
      <c r="C112" s="95"/>
      <c r="D112" s="95"/>
      <c r="E112" s="95"/>
      <c r="F112" s="97">
        <f>F109+F110+F111</f>
        <v>1255.821445056</v>
      </c>
      <c r="G112" s="97"/>
    </row>
    <row r="113" spans="1:7" ht="15.75">
      <c r="A113" s="34"/>
      <c r="B113" s="34"/>
      <c r="C113" s="34"/>
      <c r="D113" s="34"/>
      <c r="E113" s="34"/>
      <c r="F113" s="34"/>
      <c r="G113" s="34"/>
    </row>
    <row r="114" spans="1:7" ht="15.75">
      <c r="A114" s="54" t="s">
        <v>86</v>
      </c>
      <c r="B114" s="54"/>
      <c r="C114" s="54"/>
      <c r="D114" s="54"/>
      <c r="E114" s="54"/>
      <c r="F114" s="54"/>
      <c r="G114" s="54"/>
    </row>
    <row r="115" spans="1:7" ht="15.75">
      <c r="A115" s="5"/>
      <c r="B115" s="34"/>
      <c r="C115" s="34"/>
      <c r="D115" s="34"/>
      <c r="E115" s="34"/>
      <c r="F115" s="34"/>
      <c r="G115" s="34"/>
    </row>
    <row r="116" spans="1:7" ht="15.75" customHeight="1">
      <c r="A116" s="57">
        <v>3</v>
      </c>
      <c r="B116" s="57" t="s">
        <v>87</v>
      </c>
      <c r="C116" s="57"/>
      <c r="D116" s="57"/>
      <c r="E116" s="57"/>
      <c r="F116" s="57" t="s">
        <v>47</v>
      </c>
      <c r="G116" s="57" t="s">
        <v>39</v>
      </c>
    </row>
    <row r="117" spans="1:7" ht="15.75" customHeight="1">
      <c r="A117" s="58" t="s">
        <v>6</v>
      </c>
      <c r="B117" s="98" t="s">
        <v>88</v>
      </c>
      <c r="C117" s="98"/>
      <c r="D117" s="98"/>
      <c r="E117" s="98"/>
      <c r="F117" s="99">
        <v>0.004200000000000001</v>
      </c>
      <c r="G117" s="100">
        <f aca="true" t="shared" si="0" ref="G117:G121">$F$48*F117</f>
        <v>5.193006000000001</v>
      </c>
    </row>
    <row r="118" spans="1:7" ht="15.75" customHeight="1">
      <c r="A118" s="14" t="s">
        <v>9</v>
      </c>
      <c r="B118" s="98" t="s">
        <v>89</v>
      </c>
      <c r="C118" s="98"/>
      <c r="D118" s="98"/>
      <c r="E118" s="98"/>
      <c r="F118" s="101">
        <f>0.08*F117</f>
        <v>0.00033600000000000004</v>
      </c>
      <c r="G118" s="100">
        <f t="shared" si="0"/>
        <v>0.41544048000000006</v>
      </c>
    </row>
    <row r="119" spans="1:7" ht="25.5" customHeight="1">
      <c r="A119" s="14" t="s">
        <v>12</v>
      </c>
      <c r="B119" s="98" t="s">
        <v>90</v>
      </c>
      <c r="C119" s="98"/>
      <c r="D119" s="98"/>
      <c r="E119" s="98"/>
      <c r="F119" s="101">
        <v>0.04</v>
      </c>
      <c r="G119" s="100">
        <f t="shared" si="0"/>
        <v>49.4572</v>
      </c>
    </row>
    <row r="120" spans="1:7" ht="15.75" customHeight="1">
      <c r="A120" s="14" t="s">
        <v>15</v>
      </c>
      <c r="B120" s="98" t="s">
        <v>91</v>
      </c>
      <c r="C120" s="98"/>
      <c r="D120" s="98"/>
      <c r="E120" s="98"/>
      <c r="F120" s="101">
        <v>0.0194</v>
      </c>
      <c r="G120" s="100">
        <f t="shared" si="0"/>
        <v>23.986742000000003</v>
      </c>
    </row>
    <row r="121" spans="1:7" ht="25.5" customHeight="1">
      <c r="A121" s="14" t="s">
        <v>62</v>
      </c>
      <c r="B121" s="98" t="s">
        <v>92</v>
      </c>
      <c r="C121" s="98"/>
      <c r="D121" s="98"/>
      <c r="E121" s="98"/>
      <c r="F121" s="101">
        <f>F120*F81</f>
        <v>0.007139200000000001</v>
      </c>
      <c r="G121" s="100">
        <f t="shared" si="0"/>
        <v>8.827121056000001</v>
      </c>
    </row>
    <row r="122" spans="1:7" ht="15.75" customHeight="1">
      <c r="A122" s="102"/>
      <c r="B122" s="83" t="s">
        <v>93</v>
      </c>
      <c r="C122" s="83"/>
      <c r="D122" s="83"/>
      <c r="E122" s="83"/>
      <c r="F122" s="103">
        <f>SUM(F117:F121)</f>
        <v>0.0710752</v>
      </c>
      <c r="G122" s="104">
        <f>SUM(G117:G121)</f>
        <v>87.879509536</v>
      </c>
    </row>
    <row r="123" spans="1:7" ht="15.75">
      <c r="A123" s="105"/>
      <c r="B123" s="106"/>
      <c r="C123" s="106"/>
      <c r="D123" s="106"/>
      <c r="E123" s="106"/>
      <c r="F123" s="107"/>
      <c r="G123" s="108"/>
    </row>
    <row r="124" spans="1:7" ht="15.75" customHeight="1">
      <c r="A124" s="79" t="s">
        <v>94</v>
      </c>
      <c r="B124" s="79"/>
      <c r="C124" s="79"/>
      <c r="D124" s="79"/>
      <c r="E124" s="79"/>
      <c r="F124" s="79"/>
      <c r="G124" s="79"/>
    </row>
    <row r="125" spans="1:7" ht="15.75">
      <c r="A125" s="79"/>
      <c r="B125" s="79"/>
      <c r="C125" s="79"/>
      <c r="D125" s="79"/>
      <c r="E125" s="79"/>
      <c r="F125" s="79"/>
      <c r="G125" s="79"/>
    </row>
    <row r="126" spans="1:7" ht="15.75">
      <c r="A126" s="79"/>
      <c r="B126" s="79"/>
      <c r="C126" s="79"/>
      <c r="D126" s="79"/>
      <c r="E126" s="79"/>
      <c r="F126" s="79"/>
      <c r="G126" s="79"/>
    </row>
    <row r="127" spans="1:7" ht="15.75">
      <c r="A127" s="79"/>
      <c r="B127" s="79"/>
      <c r="C127" s="79"/>
      <c r="D127" s="79"/>
      <c r="E127" s="79"/>
      <c r="F127" s="79"/>
      <c r="G127" s="79"/>
    </row>
    <row r="128" spans="1:7" ht="15.75">
      <c r="A128" s="105"/>
      <c r="B128" s="106"/>
      <c r="C128" s="106"/>
      <c r="D128" s="106"/>
      <c r="E128" s="106"/>
      <c r="F128" s="107"/>
      <c r="G128" s="109"/>
    </row>
    <row r="129" spans="1:7" ht="59.25" customHeight="1">
      <c r="A129" s="110" t="s">
        <v>95</v>
      </c>
      <c r="B129" s="110"/>
      <c r="C129" s="110"/>
      <c r="D129" s="110"/>
      <c r="E129" s="110"/>
      <c r="F129" s="110"/>
      <c r="G129" s="110"/>
    </row>
    <row r="130" spans="1:7" ht="81.75" customHeight="1">
      <c r="A130" s="111" t="s">
        <v>96</v>
      </c>
      <c r="B130" s="111"/>
      <c r="C130" s="111"/>
      <c r="D130" s="111"/>
      <c r="E130" s="111"/>
      <c r="F130" s="111"/>
      <c r="G130" s="111"/>
    </row>
    <row r="131" spans="1:7" ht="15.75">
      <c r="A131" s="110"/>
      <c r="B131" s="106"/>
      <c r="C131" s="106"/>
      <c r="D131" s="106"/>
      <c r="E131" s="106"/>
      <c r="F131" s="107"/>
      <c r="G131" s="109"/>
    </row>
    <row r="132" spans="1:7" ht="15.75">
      <c r="A132" s="54" t="s">
        <v>97</v>
      </c>
      <c r="B132" s="54"/>
      <c r="C132" s="54"/>
      <c r="D132" s="54"/>
      <c r="E132" s="54"/>
      <c r="F132" s="54"/>
      <c r="G132" s="54"/>
    </row>
    <row r="133" spans="1:7" ht="15.75">
      <c r="A133" s="114"/>
      <c r="B133" s="114"/>
      <c r="C133" s="114"/>
      <c r="D133" s="114"/>
      <c r="E133" s="114"/>
      <c r="F133" s="114"/>
      <c r="G133" s="114"/>
    </row>
    <row r="134" spans="1:7" ht="36.75" customHeight="1">
      <c r="A134" s="67" t="s">
        <v>98</v>
      </c>
      <c r="B134" s="67"/>
      <c r="C134" s="67"/>
      <c r="D134" s="67"/>
      <c r="E134" s="67"/>
      <c r="F134" s="67"/>
      <c r="G134" s="67"/>
    </row>
    <row r="135" spans="1:7" ht="15.75">
      <c r="A135" s="114"/>
      <c r="B135" s="114"/>
      <c r="C135" s="114"/>
      <c r="D135" s="114"/>
      <c r="E135" s="114"/>
      <c r="F135" s="114"/>
      <c r="G135" s="114"/>
    </row>
    <row r="136" spans="1:7" ht="15.75" customHeight="1">
      <c r="A136" s="69" t="s">
        <v>99</v>
      </c>
      <c r="B136" s="69"/>
      <c r="C136" s="69"/>
      <c r="D136" s="69"/>
      <c r="E136" s="69"/>
      <c r="F136" s="69"/>
      <c r="G136" s="115">
        <f>(F48+F112+G122)</f>
        <v>2580.1309545920003</v>
      </c>
    </row>
    <row r="137" spans="1:7" ht="15.75">
      <c r="A137" s="114"/>
      <c r="B137" s="114"/>
      <c r="C137" s="114"/>
      <c r="D137" s="114"/>
      <c r="E137" s="114"/>
      <c r="F137" s="114"/>
      <c r="G137" s="116"/>
    </row>
    <row r="138" spans="1:7" ht="15.75">
      <c r="A138" s="82" t="s">
        <v>100</v>
      </c>
      <c r="B138" s="82"/>
      <c r="C138" s="82"/>
      <c r="D138" s="82"/>
      <c r="E138" s="82"/>
      <c r="F138" s="82"/>
      <c r="G138" s="82"/>
    </row>
    <row r="139" spans="1:7" ht="15.75">
      <c r="A139" s="114"/>
      <c r="B139" s="114"/>
      <c r="C139" s="114"/>
      <c r="D139" s="114"/>
      <c r="E139" s="114"/>
      <c r="F139" s="114"/>
      <c r="G139" s="114"/>
    </row>
    <row r="140" spans="1:7" ht="15.75" customHeight="1">
      <c r="A140" s="57" t="s">
        <v>101</v>
      </c>
      <c r="B140" s="57" t="s">
        <v>102</v>
      </c>
      <c r="C140" s="57"/>
      <c r="D140" s="57"/>
      <c r="E140" s="57"/>
      <c r="F140" s="117" t="s">
        <v>103</v>
      </c>
      <c r="G140" s="57" t="s">
        <v>39</v>
      </c>
    </row>
    <row r="141" spans="1:7" ht="15.75" customHeight="1">
      <c r="A141" s="14" t="s">
        <v>6</v>
      </c>
      <c r="B141" s="98" t="s">
        <v>104</v>
      </c>
      <c r="C141" s="98"/>
      <c r="D141" s="98"/>
      <c r="E141" s="98"/>
      <c r="F141" s="118">
        <v>0.0833</v>
      </c>
      <c r="G141" s="119">
        <f aca="true" t="shared" si="1" ref="G141:G146">$G$136*F141</f>
        <v>214.92490851751361</v>
      </c>
    </row>
    <row r="142" spans="1:7" ht="15.75" customHeight="1">
      <c r="A142" s="121" t="s">
        <v>9</v>
      </c>
      <c r="B142" s="122" t="s">
        <v>102</v>
      </c>
      <c r="C142" s="122"/>
      <c r="D142" s="122"/>
      <c r="E142" s="122"/>
      <c r="F142" s="62">
        <v>0.0222</v>
      </c>
      <c r="G142" s="119">
        <f t="shared" si="1"/>
        <v>57.27890719194241</v>
      </c>
    </row>
    <row r="143" spans="1:7" ht="15.75" customHeight="1">
      <c r="A143" s="121" t="s">
        <v>12</v>
      </c>
      <c r="B143" s="59" t="s">
        <v>105</v>
      </c>
      <c r="C143" s="59"/>
      <c r="D143" s="59"/>
      <c r="E143" s="59"/>
      <c r="F143" s="62">
        <v>0.0004</v>
      </c>
      <c r="G143" s="119">
        <f t="shared" si="1"/>
        <v>1.0320523818368001</v>
      </c>
    </row>
    <row r="144" spans="1:7" ht="15.75" customHeight="1">
      <c r="A144" s="121" t="s">
        <v>15</v>
      </c>
      <c r="B144" s="59" t="s">
        <v>106</v>
      </c>
      <c r="C144" s="59"/>
      <c r="D144" s="59"/>
      <c r="E144" s="59"/>
      <c r="F144" s="62">
        <v>0.0002</v>
      </c>
      <c r="G144" s="119">
        <f t="shared" si="1"/>
        <v>0.5160261909184001</v>
      </c>
    </row>
    <row r="145" spans="1:7" ht="15.75" customHeight="1">
      <c r="A145" s="121" t="s">
        <v>62</v>
      </c>
      <c r="B145" s="59" t="s">
        <v>107</v>
      </c>
      <c r="C145" s="59"/>
      <c r="D145" s="59"/>
      <c r="E145" s="59"/>
      <c r="F145" s="62">
        <v>0.0014000000000000002</v>
      </c>
      <c r="G145" s="119">
        <f t="shared" si="1"/>
        <v>3.6121833364288007</v>
      </c>
    </row>
    <row r="146" spans="1:7" ht="15.75" customHeight="1">
      <c r="A146" s="124" t="s">
        <v>64</v>
      </c>
      <c r="B146" s="59" t="s">
        <v>108</v>
      </c>
      <c r="C146" s="59"/>
      <c r="D146" s="59"/>
      <c r="E146" s="59"/>
      <c r="F146" s="125">
        <v>0.0166</v>
      </c>
      <c r="G146" s="119">
        <f t="shared" si="1"/>
        <v>42.830173846227204</v>
      </c>
    </row>
    <row r="147" spans="1:7" ht="15.75" customHeight="1">
      <c r="A147" s="102"/>
      <c r="B147" s="83" t="s">
        <v>93</v>
      </c>
      <c r="C147" s="83"/>
      <c r="D147" s="83"/>
      <c r="E147" s="83"/>
      <c r="F147" s="103">
        <f>SUM(F141:F146)</f>
        <v>0.1241</v>
      </c>
      <c r="G147" s="104">
        <f>SUM(G141:G146)</f>
        <v>320.19425146486725</v>
      </c>
    </row>
    <row r="148" spans="1:7" ht="15.75">
      <c r="A148" s="5"/>
      <c r="B148" s="5"/>
      <c r="C148" s="5"/>
      <c r="D148" s="5"/>
      <c r="E148" s="5"/>
      <c r="F148" s="5"/>
      <c r="G148" s="5"/>
    </row>
    <row r="149" spans="1:7" ht="15.75" customHeight="1">
      <c r="A149" s="67" t="s">
        <v>109</v>
      </c>
      <c r="B149" s="67"/>
      <c r="C149" s="67"/>
      <c r="D149" s="67"/>
      <c r="E149" s="67"/>
      <c r="F149" s="67"/>
      <c r="G149" s="67"/>
    </row>
    <row r="150" spans="1:7" ht="15.75">
      <c r="A150" s="67"/>
      <c r="B150" s="67"/>
      <c r="C150" s="67"/>
      <c r="D150" s="67"/>
      <c r="E150" s="67"/>
      <c r="F150" s="67"/>
      <c r="G150" s="67"/>
    </row>
    <row r="151" spans="1:7" ht="114.75" customHeight="1">
      <c r="A151" s="126" t="s">
        <v>110</v>
      </c>
      <c r="B151" s="126"/>
      <c r="C151" s="126"/>
      <c r="D151" s="126"/>
      <c r="E151" s="126"/>
      <c r="F151" s="126"/>
      <c r="G151" s="126"/>
    </row>
    <row r="152" spans="1:7" ht="15.75">
      <c r="A152" s="127"/>
      <c r="B152" s="79"/>
      <c r="C152" s="79"/>
      <c r="D152" s="79"/>
      <c r="E152" s="79"/>
      <c r="F152" s="79"/>
      <c r="G152" s="79"/>
    </row>
    <row r="153" spans="1:7" ht="104.25" customHeight="1">
      <c r="A153" s="126" t="s">
        <v>111</v>
      </c>
      <c r="B153" s="126"/>
      <c r="C153" s="126"/>
      <c r="D153" s="126"/>
      <c r="E153" s="126"/>
      <c r="F153" s="126"/>
      <c r="G153" s="126"/>
    </row>
    <row r="154" spans="1:7" ht="15.75">
      <c r="A154" s="5"/>
      <c r="B154" s="5"/>
      <c r="C154" s="5"/>
      <c r="D154" s="5"/>
      <c r="E154" s="5"/>
      <c r="F154" s="5"/>
      <c r="G154" s="5"/>
    </row>
    <row r="155" spans="1:7" ht="159.75" customHeight="1">
      <c r="A155" s="126" t="s">
        <v>112</v>
      </c>
      <c r="B155" s="126"/>
      <c r="C155" s="126"/>
      <c r="D155" s="126"/>
      <c r="E155" s="126"/>
      <c r="F155" s="126"/>
      <c r="G155" s="126"/>
    </row>
    <row r="156" spans="1:7" ht="15.75">
      <c r="A156" s="127"/>
      <c r="B156" s="5"/>
      <c r="C156" s="5"/>
      <c r="D156" s="5"/>
      <c r="E156" s="5"/>
      <c r="F156" s="5"/>
      <c r="G156" s="5"/>
    </row>
    <row r="157" spans="1:7" ht="249.75" customHeight="1">
      <c r="A157" s="126" t="s">
        <v>113</v>
      </c>
      <c r="B157" s="126"/>
      <c r="C157" s="126"/>
      <c r="D157" s="126"/>
      <c r="E157" s="126"/>
      <c r="F157" s="126"/>
      <c r="G157" s="126"/>
    </row>
    <row r="158" spans="1:7" ht="15.75">
      <c r="A158" s="127"/>
      <c r="B158" s="5"/>
      <c r="C158" s="5"/>
      <c r="D158" s="5"/>
      <c r="E158" s="5"/>
      <c r="F158" s="5"/>
      <c r="G158" s="5"/>
    </row>
    <row r="159" spans="1:7" ht="204.75" customHeight="1">
      <c r="A159" s="126" t="s">
        <v>114</v>
      </c>
      <c r="B159" s="126"/>
      <c r="C159" s="126"/>
      <c r="D159" s="126"/>
      <c r="E159" s="126"/>
      <c r="F159" s="126"/>
      <c r="G159" s="126"/>
    </row>
    <row r="160" spans="1:7" ht="15.75">
      <c r="A160" s="127"/>
      <c r="B160" s="5"/>
      <c r="C160" s="5"/>
      <c r="D160" s="5"/>
      <c r="E160" s="5"/>
      <c r="F160" s="5"/>
      <c r="G160" s="5"/>
    </row>
    <row r="161" spans="1:7" ht="81.75" customHeight="1">
      <c r="A161" s="126" t="s">
        <v>115</v>
      </c>
      <c r="B161" s="126"/>
      <c r="C161" s="126"/>
      <c r="D161" s="126"/>
      <c r="E161" s="126"/>
      <c r="F161" s="126"/>
      <c r="G161" s="126"/>
    </row>
    <row r="162" spans="1:7" ht="15.75">
      <c r="A162" s="127"/>
      <c r="B162" s="5"/>
      <c r="C162" s="5"/>
      <c r="D162" s="5"/>
      <c r="E162" s="5"/>
      <c r="F162" s="5"/>
      <c r="G162" s="5"/>
    </row>
    <row r="163" spans="1:7" ht="15.75">
      <c r="A163" s="82" t="s">
        <v>116</v>
      </c>
      <c r="B163" s="82"/>
      <c r="C163" s="82"/>
      <c r="D163" s="82"/>
      <c r="E163" s="82"/>
      <c r="F163" s="82"/>
      <c r="G163" s="82"/>
    </row>
    <row r="164" spans="1:7" ht="15.75">
      <c r="A164" s="114"/>
      <c r="B164" s="114"/>
      <c r="C164" s="114"/>
      <c r="D164" s="114"/>
      <c r="E164" s="114"/>
      <c r="F164" s="114"/>
      <c r="G164" s="114"/>
    </row>
    <row r="165" spans="1:7" ht="15.75" customHeight="1">
      <c r="A165" s="57" t="s">
        <v>117</v>
      </c>
      <c r="B165" s="57" t="s">
        <v>118</v>
      </c>
      <c r="C165" s="57"/>
      <c r="D165" s="57"/>
      <c r="E165" s="57"/>
      <c r="F165" s="117" t="s">
        <v>47</v>
      </c>
      <c r="G165" s="57" t="s">
        <v>39</v>
      </c>
    </row>
    <row r="166" spans="1:7" ht="25.5" customHeight="1">
      <c r="A166" s="49" t="s">
        <v>6</v>
      </c>
      <c r="B166" s="59" t="s">
        <v>119</v>
      </c>
      <c r="C166" s="59"/>
      <c r="D166" s="59"/>
      <c r="E166" s="59"/>
      <c r="F166" s="60">
        <v>0</v>
      </c>
      <c r="G166" s="129">
        <f>G136*F166</f>
        <v>0</v>
      </c>
    </row>
    <row r="167" spans="1:7" ht="15.75" customHeight="1">
      <c r="A167" s="21" t="s">
        <v>120</v>
      </c>
      <c r="B167" s="21"/>
      <c r="C167" s="21"/>
      <c r="D167" s="21"/>
      <c r="E167" s="21"/>
      <c r="F167" s="103">
        <v>0</v>
      </c>
      <c r="G167" s="130">
        <f>G166</f>
        <v>0</v>
      </c>
    </row>
    <row r="168" spans="1:7" ht="15.75" customHeight="1">
      <c r="A168" s="66" t="s">
        <v>121</v>
      </c>
      <c r="B168" s="66"/>
      <c r="C168" s="66"/>
      <c r="D168" s="66"/>
      <c r="E168" s="66"/>
      <c r="F168" s="66"/>
      <c r="G168" s="66"/>
    </row>
    <row r="169" spans="1:7" ht="15.75">
      <c r="A169" s="66"/>
      <c r="B169" s="66"/>
      <c r="C169" s="66"/>
      <c r="D169" s="66"/>
      <c r="E169" s="66"/>
      <c r="F169" s="66"/>
      <c r="G169" s="66"/>
    </row>
    <row r="170" spans="1:7" ht="15.75">
      <c r="A170" s="131"/>
      <c r="B170" s="12"/>
      <c r="C170" s="12"/>
      <c r="D170" s="12"/>
      <c r="E170" s="12"/>
      <c r="F170" s="132"/>
      <c r="G170" s="133"/>
    </row>
    <row r="171" spans="1:7" ht="15.75" customHeight="1">
      <c r="A171" s="28" t="s">
        <v>122</v>
      </c>
      <c r="B171" s="28"/>
      <c r="C171" s="28"/>
      <c r="D171" s="28"/>
      <c r="E171" s="28"/>
      <c r="F171" s="28"/>
      <c r="G171" s="28"/>
    </row>
    <row r="172" spans="1:7" ht="15.75">
      <c r="A172" s="134"/>
      <c r="B172" s="134"/>
      <c r="C172" s="134"/>
      <c r="D172" s="134"/>
      <c r="E172" s="134"/>
      <c r="F172" s="134"/>
      <c r="G172" s="134"/>
    </row>
    <row r="173" spans="1:7" ht="15.75">
      <c r="A173" s="57">
        <v>4</v>
      </c>
      <c r="B173" s="135" t="s">
        <v>123</v>
      </c>
      <c r="C173" s="135"/>
      <c r="D173" s="135"/>
      <c r="E173" s="135"/>
      <c r="F173" s="21"/>
      <c r="G173" s="57" t="s">
        <v>39</v>
      </c>
    </row>
    <row r="174" spans="1:7" ht="15.75" customHeight="1">
      <c r="A174" s="49" t="s">
        <v>101</v>
      </c>
      <c r="B174" s="59" t="s">
        <v>102</v>
      </c>
      <c r="C174" s="59"/>
      <c r="D174" s="59"/>
      <c r="E174" s="59"/>
      <c r="F174" s="60">
        <f>F147</f>
        <v>0.1241</v>
      </c>
      <c r="G174" s="136">
        <f>G147</f>
        <v>320.19425146486725</v>
      </c>
    </row>
    <row r="175" spans="1:7" ht="15.75" customHeight="1">
      <c r="A175" s="121" t="s">
        <v>117</v>
      </c>
      <c r="B175" s="59" t="s">
        <v>118</v>
      </c>
      <c r="C175" s="59"/>
      <c r="D175" s="59"/>
      <c r="E175" s="59"/>
      <c r="F175" s="62">
        <f>F167</f>
        <v>0</v>
      </c>
      <c r="G175" s="136">
        <f>G167</f>
        <v>0</v>
      </c>
    </row>
    <row r="176" spans="1:7" ht="15.75" customHeight="1">
      <c r="A176" s="102"/>
      <c r="B176" s="83" t="s">
        <v>93</v>
      </c>
      <c r="C176" s="83"/>
      <c r="D176" s="83"/>
      <c r="E176" s="83"/>
      <c r="F176" s="103">
        <f>F174</f>
        <v>0.1241</v>
      </c>
      <c r="G176" s="104">
        <f>G174+G175</f>
        <v>320.19425146486725</v>
      </c>
    </row>
    <row r="177" spans="1:7" ht="15.75">
      <c r="A177" s="5"/>
      <c r="B177" s="5"/>
      <c r="C177" s="5"/>
      <c r="D177" s="5"/>
      <c r="E177" s="5"/>
      <c r="F177" s="5"/>
      <c r="G177" s="5"/>
    </row>
    <row r="178" spans="1:7" ht="15.75">
      <c r="A178" s="54" t="s">
        <v>124</v>
      </c>
      <c r="B178" s="54"/>
      <c r="C178" s="54"/>
      <c r="D178" s="54"/>
      <c r="E178" s="54"/>
      <c r="F178" s="54"/>
      <c r="G178" s="54"/>
    </row>
    <row r="179" spans="1:7" ht="15.75">
      <c r="A179" s="5"/>
      <c r="B179" s="5"/>
      <c r="C179" s="5"/>
      <c r="D179" s="5"/>
      <c r="E179" s="5"/>
      <c r="F179" s="5"/>
      <c r="G179" s="5"/>
    </row>
    <row r="180" spans="1:7" ht="15.75" customHeight="1">
      <c r="A180" s="21">
        <v>5</v>
      </c>
      <c r="B180" s="21" t="s">
        <v>125</v>
      </c>
      <c r="C180" s="21"/>
      <c r="D180" s="21"/>
      <c r="E180" s="21"/>
      <c r="F180" s="21" t="s">
        <v>39</v>
      </c>
      <c r="G180" s="21"/>
    </row>
    <row r="181" spans="1:7" ht="15.75" customHeight="1">
      <c r="A181" s="14" t="s">
        <v>6</v>
      </c>
      <c r="B181" s="98" t="s">
        <v>126</v>
      </c>
      <c r="C181" s="98"/>
      <c r="D181" s="98"/>
      <c r="E181" s="98"/>
      <c r="F181" s="119">
        <v>53.94</v>
      </c>
      <c r="G181" s="119"/>
    </row>
    <row r="182" spans="1:7" ht="15.75" customHeight="1">
      <c r="A182" s="14" t="s">
        <v>9</v>
      </c>
      <c r="B182" s="98" t="s">
        <v>127</v>
      </c>
      <c r="C182" s="98"/>
      <c r="D182" s="98"/>
      <c r="E182" s="98"/>
      <c r="F182" s="119">
        <v>59.56</v>
      </c>
      <c r="G182" s="119"/>
    </row>
    <row r="183" spans="1:7" ht="15.75" customHeight="1">
      <c r="A183" s="14" t="s">
        <v>12</v>
      </c>
      <c r="B183" s="98" t="s">
        <v>129</v>
      </c>
      <c r="C183" s="98"/>
      <c r="D183" s="98"/>
      <c r="E183" s="98"/>
      <c r="F183" s="137">
        <v>87.84</v>
      </c>
      <c r="G183" s="137"/>
    </row>
    <row r="184" spans="1:7" ht="15.75" customHeight="1">
      <c r="A184" s="138"/>
      <c r="B184" s="21" t="s">
        <v>41</v>
      </c>
      <c r="C184" s="21"/>
      <c r="D184" s="21"/>
      <c r="E184" s="21"/>
      <c r="F184" s="139">
        <f>SUM(F181:F183)</f>
        <v>201.34</v>
      </c>
      <c r="G184" s="139"/>
    </row>
    <row r="185" spans="1:7" ht="15.75">
      <c r="A185" s="5"/>
      <c r="B185" s="5"/>
      <c r="C185" s="5"/>
      <c r="D185" s="5"/>
      <c r="E185" s="5"/>
      <c r="F185" s="5"/>
      <c r="G185" s="5"/>
    </row>
    <row r="186" spans="1:7" ht="15.75" customHeight="1">
      <c r="A186" s="79" t="s">
        <v>130</v>
      </c>
      <c r="B186" s="79"/>
      <c r="C186" s="79"/>
      <c r="D186" s="79"/>
      <c r="E186" s="79"/>
      <c r="F186" s="79"/>
      <c r="G186" s="79"/>
    </row>
    <row r="187" spans="1:7" ht="15.75">
      <c r="A187" s="43"/>
      <c r="B187" s="5"/>
      <c r="C187" s="5"/>
      <c r="D187" s="5"/>
      <c r="E187" s="5"/>
      <c r="F187" s="5"/>
      <c r="G187" s="5"/>
    </row>
    <row r="188" spans="1:7" ht="15.75" customHeight="1">
      <c r="A188" s="140" t="s">
        <v>131</v>
      </c>
      <c r="B188" s="140"/>
      <c r="C188" s="140"/>
      <c r="D188" s="140"/>
      <c r="E188" s="140"/>
      <c r="F188" s="140"/>
      <c r="G188" s="140"/>
    </row>
    <row r="189" spans="1:7" ht="15.75">
      <c r="A189" s="141"/>
      <c r="B189" s="141"/>
      <c r="C189" s="141"/>
      <c r="D189" s="141"/>
      <c r="E189" s="141"/>
      <c r="F189" s="141"/>
      <c r="G189" s="141"/>
    </row>
    <row r="190" spans="1:7" ht="25.5" customHeight="1">
      <c r="A190" s="69" t="s">
        <v>132</v>
      </c>
      <c r="B190" s="69"/>
      <c r="C190" s="69"/>
      <c r="D190" s="69"/>
      <c r="E190" s="69"/>
      <c r="F190" s="69"/>
      <c r="G190" s="142">
        <f>F48+F112+G122+G176+F184</f>
        <v>3101.6652060568676</v>
      </c>
    </row>
    <row r="191" spans="1:7" ht="15.75">
      <c r="A191" s="5"/>
      <c r="B191" s="11"/>
      <c r="C191" s="11"/>
      <c r="D191" s="11"/>
      <c r="E191" s="11"/>
      <c r="F191" s="11"/>
      <c r="G191" s="143">
        <f>G190+G193</f>
        <v>3194.7151622385736</v>
      </c>
    </row>
    <row r="192" spans="1:7" ht="15.75" customHeight="1">
      <c r="A192" s="52">
        <v>6</v>
      </c>
      <c r="B192" s="144" t="s">
        <v>133</v>
      </c>
      <c r="C192" s="144"/>
      <c r="D192" s="144"/>
      <c r="E192" s="144"/>
      <c r="F192" s="144" t="s">
        <v>47</v>
      </c>
      <c r="G192" s="145" t="s">
        <v>39</v>
      </c>
    </row>
    <row r="193" spans="1:7" ht="15.75" customHeight="1">
      <c r="A193" s="146" t="s">
        <v>6</v>
      </c>
      <c r="B193" s="147" t="s">
        <v>134</v>
      </c>
      <c r="C193" s="147"/>
      <c r="D193" s="147"/>
      <c r="E193" s="147"/>
      <c r="F193" s="148">
        <v>0.03</v>
      </c>
      <c r="G193" s="149">
        <f>G190*F193</f>
        <v>93.04995618170602</v>
      </c>
    </row>
    <row r="194" spans="1:7" ht="15.75" customHeight="1">
      <c r="A194" s="150" t="s">
        <v>9</v>
      </c>
      <c r="B194" s="37" t="s">
        <v>135</v>
      </c>
      <c r="C194" s="37"/>
      <c r="D194" s="37"/>
      <c r="E194" s="37"/>
      <c r="F194" s="151">
        <v>0.08599</v>
      </c>
      <c r="G194" s="152">
        <f>(G190+G193)*F194</f>
        <v>274.71355680089493</v>
      </c>
    </row>
    <row r="195" spans="1:7" ht="15.75" customHeight="1">
      <c r="A195" s="150" t="s">
        <v>12</v>
      </c>
      <c r="B195" s="37" t="s">
        <v>136</v>
      </c>
      <c r="C195" s="37"/>
      <c r="D195" s="37"/>
      <c r="E195" s="37"/>
      <c r="F195" s="151"/>
      <c r="G195" s="152"/>
    </row>
    <row r="196" spans="1:7" ht="15.75" customHeight="1">
      <c r="A196" s="150"/>
      <c r="B196" s="37" t="s">
        <v>137</v>
      </c>
      <c r="C196" s="37"/>
      <c r="D196" s="37"/>
      <c r="E196" s="37"/>
      <c r="F196" s="151">
        <v>0.076</v>
      </c>
      <c r="G196" s="152">
        <f aca="true" t="shared" si="2" ref="G196:G198">SUM($G$190,$G$193,$G$194)/0.8575*F196</f>
        <v>307.49455702274</v>
      </c>
    </row>
    <row r="197" spans="1:7" ht="15.75" customHeight="1">
      <c r="A197" s="150"/>
      <c r="B197" s="37" t="s">
        <v>138</v>
      </c>
      <c r="C197" s="37"/>
      <c r="D197" s="37"/>
      <c r="E197" s="37"/>
      <c r="F197" s="151">
        <v>0.0165</v>
      </c>
      <c r="G197" s="152">
        <f t="shared" si="2"/>
        <v>66.75868672204224</v>
      </c>
    </row>
    <row r="198" spans="1:7" ht="15.75" customHeight="1">
      <c r="A198" s="150"/>
      <c r="B198" s="37" t="s">
        <v>139</v>
      </c>
      <c r="C198" s="37"/>
      <c r="D198" s="37"/>
      <c r="E198" s="37"/>
      <c r="F198" s="151">
        <v>0.05</v>
      </c>
      <c r="G198" s="152">
        <f t="shared" si="2"/>
        <v>202.2990506728553</v>
      </c>
    </row>
    <row r="199" spans="1:7" ht="15.75" customHeight="1">
      <c r="A199" s="154"/>
      <c r="B199" s="155" t="s">
        <v>41</v>
      </c>
      <c r="C199" s="155"/>
      <c r="D199" s="155"/>
      <c r="E199" s="155"/>
      <c r="F199" s="156">
        <f>SUM(F193:F198)</f>
        <v>0.25849</v>
      </c>
      <c r="G199" s="53">
        <f>SUM(G193:G198)</f>
        <v>944.3158074002386</v>
      </c>
    </row>
    <row r="200" spans="1:7" ht="15.75">
      <c r="A200" s="5"/>
      <c r="B200" s="5"/>
      <c r="C200" s="5"/>
      <c r="D200" s="5"/>
      <c r="E200" s="5"/>
      <c r="F200" s="5"/>
      <c r="G200" s="5"/>
    </row>
    <row r="201" spans="1:7" ht="15.75">
      <c r="A201" s="32" t="s">
        <v>140</v>
      </c>
      <c r="B201" s="32"/>
      <c r="C201" s="32"/>
      <c r="D201" s="32"/>
      <c r="E201" s="32"/>
      <c r="F201" s="32"/>
      <c r="G201" s="32"/>
    </row>
    <row r="202" spans="1:7" ht="15.75">
      <c r="A202" s="32" t="s">
        <v>141</v>
      </c>
      <c r="B202" s="32"/>
      <c r="C202" s="32"/>
      <c r="D202" s="32"/>
      <c r="E202" s="32"/>
      <c r="F202" s="32"/>
      <c r="G202" s="32"/>
    </row>
    <row r="203" spans="1:7" ht="15.75">
      <c r="A203" s="141" t="s">
        <v>142</v>
      </c>
      <c r="B203" s="141"/>
      <c r="C203" s="141"/>
      <c r="D203" s="141"/>
      <c r="E203" s="141"/>
      <c r="F203" s="141"/>
      <c r="G203" s="141"/>
    </row>
    <row r="204" spans="1:7" ht="15.75">
      <c r="A204" s="141" t="s">
        <v>143</v>
      </c>
      <c r="B204" s="141"/>
      <c r="C204" s="141"/>
      <c r="D204" s="141"/>
      <c r="E204" s="141"/>
      <c r="F204" s="141"/>
      <c r="G204" s="141"/>
    </row>
    <row r="205" spans="1:7" ht="48" customHeight="1">
      <c r="A205" s="157" t="s">
        <v>144</v>
      </c>
      <c r="B205" s="157"/>
      <c r="C205" s="157"/>
      <c r="D205" s="157"/>
      <c r="E205" s="157"/>
      <c r="F205" s="157"/>
      <c r="G205" s="157"/>
    </row>
    <row r="206" spans="1:7" ht="48" customHeight="1">
      <c r="A206" s="158" t="s">
        <v>145</v>
      </c>
      <c r="B206" s="158"/>
      <c r="C206" s="158"/>
      <c r="D206" s="158"/>
      <c r="E206" s="158"/>
      <c r="F206" s="158"/>
      <c r="G206" s="158"/>
    </row>
    <row r="207" spans="1:7" ht="15.75">
      <c r="A207" s="141"/>
      <c r="B207" s="11"/>
      <c r="C207" s="11"/>
      <c r="D207" s="11"/>
      <c r="E207" s="11"/>
      <c r="F207" s="11"/>
      <c r="G207" s="11"/>
    </row>
    <row r="208" spans="1:7" ht="15.75">
      <c r="A208" s="141"/>
      <c r="B208" s="11"/>
      <c r="C208" s="11"/>
      <c r="D208" s="11"/>
      <c r="E208" s="11"/>
      <c r="F208" s="11"/>
      <c r="G208" s="11"/>
    </row>
    <row r="209" spans="1:7" ht="15.75">
      <c r="A209" s="141"/>
      <c r="B209" s="11"/>
      <c r="C209" s="11"/>
      <c r="D209" s="11"/>
      <c r="E209" s="11"/>
      <c r="F209" s="11"/>
      <c r="G209" s="11"/>
    </row>
    <row r="210" spans="1:7" ht="15.75">
      <c r="A210" s="141"/>
      <c r="B210" s="11"/>
      <c r="C210" s="11"/>
      <c r="D210" s="11"/>
      <c r="E210" s="11"/>
      <c r="F210" s="11"/>
      <c r="G210" s="11"/>
    </row>
    <row r="211" spans="1:7" ht="15.75" customHeight="1">
      <c r="A211" s="28" t="s">
        <v>146</v>
      </c>
      <c r="B211" s="28"/>
      <c r="C211" s="28"/>
      <c r="D211" s="28"/>
      <c r="E211" s="28"/>
      <c r="F211" s="28"/>
      <c r="G211" s="28"/>
    </row>
    <row r="212" spans="1:7" ht="15.75">
      <c r="A212" s="34"/>
      <c r="B212" s="34"/>
      <c r="C212" s="34"/>
      <c r="D212" s="34"/>
      <c r="E212" s="34"/>
      <c r="F212" s="34"/>
      <c r="G212" s="34"/>
    </row>
    <row r="213" spans="1:7" ht="25.5" customHeight="1">
      <c r="A213" s="159"/>
      <c r="B213" s="95" t="s">
        <v>147</v>
      </c>
      <c r="C213" s="95"/>
      <c r="D213" s="95"/>
      <c r="E213" s="95"/>
      <c r="F213" s="95" t="s">
        <v>148</v>
      </c>
      <c r="G213" s="95"/>
    </row>
    <row r="214" spans="1:7" ht="15.75" customHeight="1">
      <c r="A214" s="36" t="s">
        <v>6</v>
      </c>
      <c r="B214" s="37" t="s">
        <v>149</v>
      </c>
      <c r="C214" s="37"/>
      <c r="D214" s="37"/>
      <c r="E214" s="37"/>
      <c r="F214" s="160">
        <f>F48</f>
        <v>1236.43</v>
      </c>
      <c r="G214" s="160"/>
    </row>
    <row r="215" spans="1:7" ht="25.5" customHeight="1">
      <c r="A215" s="36" t="s">
        <v>9</v>
      </c>
      <c r="B215" s="37" t="s">
        <v>150</v>
      </c>
      <c r="C215" s="37"/>
      <c r="D215" s="37"/>
      <c r="E215" s="37"/>
      <c r="F215" s="160">
        <f>F112</f>
        <v>1255.821445056</v>
      </c>
      <c r="G215" s="160"/>
    </row>
    <row r="216" spans="1:7" ht="15.75" customHeight="1">
      <c r="A216" s="36" t="s">
        <v>12</v>
      </c>
      <c r="B216" s="37" t="s">
        <v>151</v>
      </c>
      <c r="C216" s="37"/>
      <c r="D216" s="37"/>
      <c r="E216" s="37"/>
      <c r="F216" s="160">
        <f>G122</f>
        <v>87.879509536</v>
      </c>
      <c r="G216" s="160"/>
    </row>
    <row r="217" spans="1:7" ht="15.75" customHeight="1">
      <c r="A217" s="36" t="s">
        <v>15</v>
      </c>
      <c r="B217" s="37" t="s">
        <v>152</v>
      </c>
      <c r="C217" s="37"/>
      <c r="D217" s="37"/>
      <c r="E217" s="37"/>
      <c r="F217" s="160">
        <f>G176</f>
        <v>320.19425146486725</v>
      </c>
      <c r="G217" s="160"/>
    </row>
    <row r="218" spans="1:7" ht="15.75" customHeight="1">
      <c r="A218" s="36" t="s">
        <v>62</v>
      </c>
      <c r="B218" s="37" t="s">
        <v>153</v>
      </c>
      <c r="C218" s="37"/>
      <c r="D218" s="37"/>
      <c r="E218" s="37"/>
      <c r="F218" s="160">
        <f>F184</f>
        <v>201.34</v>
      </c>
      <c r="G218" s="160"/>
    </row>
    <row r="219" spans="1:7" ht="15.75" customHeight="1">
      <c r="A219" s="38" t="s">
        <v>154</v>
      </c>
      <c r="B219" s="38"/>
      <c r="C219" s="38"/>
      <c r="D219" s="38"/>
      <c r="E219" s="38"/>
      <c r="F219" s="115">
        <f>F214+F215+F216+F217+F218</f>
        <v>3101.6652060568676</v>
      </c>
      <c r="G219" s="115"/>
    </row>
    <row r="220" spans="1:7" ht="15.75" customHeight="1">
      <c r="A220" s="36" t="s">
        <v>64</v>
      </c>
      <c r="B220" s="37" t="s">
        <v>155</v>
      </c>
      <c r="C220" s="37"/>
      <c r="D220" s="37"/>
      <c r="E220" s="37"/>
      <c r="F220" s="160">
        <f>G199</f>
        <v>944.3158074002386</v>
      </c>
      <c r="G220" s="160"/>
    </row>
    <row r="221" spans="1:7" ht="15.75" customHeight="1">
      <c r="A221" s="22" t="s">
        <v>156</v>
      </c>
      <c r="B221" s="22"/>
      <c r="C221" s="22"/>
      <c r="D221" s="22"/>
      <c r="E221" s="22"/>
      <c r="F221" s="161">
        <f>F219+F220</f>
        <v>4045.981013457106</v>
      </c>
      <c r="G221" s="161"/>
    </row>
    <row r="222" spans="1:7" ht="15.75">
      <c r="A222" s="163"/>
      <c r="B222" s="163"/>
      <c r="C222" s="163"/>
      <c r="D222" s="163"/>
      <c r="E222" s="163"/>
      <c r="F222" s="163"/>
      <c r="G222" s="163"/>
    </row>
    <row r="223" spans="1:7" ht="15.75" customHeight="1">
      <c r="A223" s="28" t="s">
        <v>157</v>
      </c>
      <c r="B223" s="28"/>
      <c r="C223" s="28"/>
      <c r="D223" s="28"/>
      <c r="E223" s="28"/>
      <c r="F223" s="28"/>
      <c r="G223" s="28"/>
    </row>
    <row r="224" spans="1:7" ht="15.75">
      <c r="A224" s="5"/>
      <c r="B224" s="5"/>
      <c r="C224" s="5"/>
      <c r="D224" s="5"/>
      <c r="E224" s="5"/>
      <c r="F224" s="5"/>
      <c r="G224" s="5"/>
    </row>
    <row r="225" spans="1:7" ht="59.25" customHeight="1">
      <c r="A225" s="21" t="s">
        <v>158</v>
      </c>
      <c r="B225" s="21"/>
      <c r="C225" s="21" t="s">
        <v>159</v>
      </c>
      <c r="D225" s="21" t="s">
        <v>160</v>
      </c>
      <c r="E225" s="21" t="s">
        <v>161</v>
      </c>
      <c r="F225" s="21" t="s">
        <v>162</v>
      </c>
      <c r="G225" s="21" t="s">
        <v>163</v>
      </c>
    </row>
    <row r="226" spans="1:7" ht="15.75">
      <c r="A226" s="14" t="s">
        <v>164</v>
      </c>
      <c r="B226" s="23">
        <f>F35</f>
        <v>0</v>
      </c>
      <c r="C226" s="164">
        <f>F221</f>
        <v>4045.981013457106</v>
      </c>
      <c r="D226" s="14">
        <v>1</v>
      </c>
      <c r="E226" s="164">
        <f>C226*D226</f>
        <v>4045.981013457106</v>
      </c>
      <c r="F226" s="165">
        <v>1</v>
      </c>
      <c r="G226" s="166">
        <f>E226*F226</f>
        <v>4045.981013457106</v>
      </c>
    </row>
    <row r="227" spans="1:7" ht="15.75" customHeight="1">
      <c r="A227" s="21" t="s">
        <v>165</v>
      </c>
      <c r="B227" s="21"/>
      <c r="C227" s="21"/>
      <c r="D227" s="21"/>
      <c r="E227" s="21"/>
      <c r="F227" s="21"/>
      <c r="G227" s="167">
        <f>G226</f>
        <v>4045.981013457106</v>
      </c>
    </row>
    <row r="228" spans="1:7" ht="15.75">
      <c r="A228" s="5"/>
      <c r="B228" s="5"/>
      <c r="C228" s="5"/>
      <c r="D228" s="5"/>
      <c r="E228" s="5"/>
      <c r="F228" s="5"/>
      <c r="G228" s="5"/>
    </row>
    <row r="229" spans="1:7" ht="15.75">
      <c r="A229" s="54" t="s">
        <v>166</v>
      </c>
      <c r="B229" s="54"/>
      <c r="C229" s="54"/>
      <c r="D229" s="54"/>
      <c r="E229" s="54"/>
      <c r="F229" s="54"/>
      <c r="G229" s="54"/>
    </row>
    <row r="230" spans="1:7" ht="15.75">
      <c r="A230" s="5"/>
      <c r="B230" s="5"/>
      <c r="C230" s="5"/>
      <c r="D230" s="5"/>
      <c r="E230" s="5"/>
      <c r="F230" s="5"/>
      <c r="G230" s="5"/>
    </row>
    <row r="231" spans="1:7" ht="15.75" customHeight="1">
      <c r="A231" s="138"/>
      <c r="B231" s="21" t="s">
        <v>167</v>
      </c>
      <c r="C231" s="21"/>
      <c r="D231" s="21"/>
      <c r="E231" s="21"/>
      <c r="F231" s="21"/>
      <c r="G231" s="21"/>
    </row>
    <row r="232" spans="1:7" ht="15.75" customHeight="1">
      <c r="A232" s="138"/>
      <c r="B232" s="168" t="s">
        <v>168</v>
      </c>
      <c r="C232" s="168"/>
      <c r="D232" s="168"/>
      <c r="E232" s="168"/>
      <c r="F232" s="21" t="s">
        <v>169</v>
      </c>
      <c r="G232" s="21"/>
    </row>
    <row r="233" spans="1:7" ht="15.75" customHeight="1">
      <c r="A233" s="58" t="s">
        <v>6</v>
      </c>
      <c r="B233" s="169" t="s">
        <v>170</v>
      </c>
      <c r="C233" s="169"/>
      <c r="D233" s="169"/>
      <c r="E233" s="169"/>
      <c r="F233" s="170">
        <f>E226</f>
        <v>4045.981013457106</v>
      </c>
      <c r="G233" s="170"/>
    </row>
    <row r="234" spans="1:7" ht="15.75" customHeight="1">
      <c r="A234" s="14" t="s">
        <v>9</v>
      </c>
      <c r="B234" s="169" t="s">
        <v>171</v>
      </c>
      <c r="C234" s="169"/>
      <c r="D234" s="169"/>
      <c r="E234" s="169"/>
      <c r="F234" s="170">
        <f>G227</f>
        <v>4045.981013457106</v>
      </c>
      <c r="G234" s="170"/>
    </row>
    <row r="235" spans="1:7" ht="36.75" customHeight="1">
      <c r="A235" s="14" t="s">
        <v>12</v>
      </c>
      <c r="B235" s="37" t="s">
        <v>172</v>
      </c>
      <c r="C235" s="37"/>
      <c r="D235" s="37"/>
      <c r="E235" s="37"/>
      <c r="F235" s="171">
        <f>F234*12</f>
        <v>48551.77216148528</v>
      </c>
      <c r="G235" s="171"/>
    </row>
    <row r="236" spans="1:7" ht="15.75">
      <c r="A236" s="5"/>
      <c r="B236" s="5"/>
      <c r="C236" s="5"/>
      <c r="D236" s="5"/>
      <c r="E236" s="5"/>
      <c r="F236" s="5"/>
      <c r="G236" s="5"/>
    </row>
    <row r="237" spans="1:7" ht="15.75">
      <c r="A237" s="172" t="s">
        <v>173</v>
      </c>
      <c r="B237" s="172"/>
      <c r="C237" s="172"/>
      <c r="D237" s="172"/>
      <c r="E237" s="172"/>
      <c r="F237" s="172"/>
      <c r="G237" s="172"/>
    </row>
    <row r="238" spans="1:7" ht="15.75">
      <c r="A238" s="1"/>
      <c r="B238" s="1"/>
      <c r="C238" s="1"/>
      <c r="D238" s="1"/>
      <c r="E238" s="1"/>
      <c r="F238" s="1"/>
      <c r="G238" s="1"/>
    </row>
    <row r="239" spans="1:7" ht="15.75">
      <c r="A239" s="1"/>
      <c r="B239" s="1"/>
      <c r="C239" s="1"/>
      <c r="D239" s="1"/>
      <c r="E239" s="1"/>
      <c r="F239" s="1"/>
      <c r="G239" s="1"/>
    </row>
    <row r="240" spans="1:7" ht="99.75" customHeight="1">
      <c r="A240" s="173" t="s">
        <v>174</v>
      </c>
      <c r="B240" s="173"/>
      <c r="C240" s="173"/>
      <c r="D240" s="173"/>
      <c r="E240" s="173"/>
      <c r="F240" s="173"/>
      <c r="G240" s="173"/>
    </row>
  </sheetData>
  <sheetProtection selectLockedCells="1" selectUnlockedCells="1"/>
  <mergeCells count="204">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A186:G186"/>
    <mergeCell ref="A188:G188"/>
    <mergeCell ref="A190:F190"/>
    <mergeCell ref="B192:E192"/>
    <mergeCell ref="B193:E193"/>
    <mergeCell ref="B194:E194"/>
    <mergeCell ref="B195:E195"/>
    <mergeCell ref="B196:E196"/>
    <mergeCell ref="B197:E197"/>
    <mergeCell ref="B198:E198"/>
    <mergeCell ref="B199:E199"/>
    <mergeCell ref="A201:G201"/>
    <mergeCell ref="A202:G202"/>
    <mergeCell ref="A205:G205"/>
    <mergeCell ref="A206:G206"/>
    <mergeCell ref="A211:G211"/>
    <mergeCell ref="B213:E213"/>
    <mergeCell ref="F213:G213"/>
    <mergeCell ref="B214:E214"/>
    <mergeCell ref="F214:G214"/>
    <mergeCell ref="B215:E215"/>
    <mergeCell ref="F215:G215"/>
    <mergeCell ref="B216:E216"/>
    <mergeCell ref="F216:G216"/>
    <mergeCell ref="B217:E217"/>
    <mergeCell ref="F217:G217"/>
    <mergeCell ref="B218:E218"/>
    <mergeCell ref="F218:G218"/>
    <mergeCell ref="A219:E219"/>
    <mergeCell ref="F219:G219"/>
    <mergeCell ref="B220:E220"/>
    <mergeCell ref="F220:G220"/>
    <mergeCell ref="A221:E221"/>
    <mergeCell ref="F221:G221"/>
    <mergeCell ref="A223:G223"/>
    <mergeCell ref="A225:B225"/>
    <mergeCell ref="A227:F227"/>
    <mergeCell ref="A229:G229"/>
    <mergeCell ref="B231:G231"/>
    <mergeCell ref="B232:E232"/>
    <mergeCell ref="F232:G232"/>
    <mergeCell ref="B233:E233"/>
    <mergeCell ref="F233:G233"/>
    <mergeCell ref="B234:E234"/>
    <mergeCell ref="F234:G234"/>
    <mergeCell ref="B235:E235"/>
    <mergeCell ref="F235:G235"/>
    <mergeCell ref="A237:G237"/>
    <mergeCell ref="A240:G24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A1:G237"/>
  <sheetViews>
    <sheetView zoomScale="130" zoomScaleNormal="130" workbookViewId="0" topLeftCell="A70">
      <selection activeCell="I220" sqref="I220"/>
    </sheetView>
  </sheetViews>
  <sheetFormatPr defaultColWidth="9.00390625" defaultRowHeight="14.25"/>
  <cols>
    <col min="1" max="6" width="10.375" style="0" customWidth="1"/>
    <col min="7" max="7" width="12.7539062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180</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1.75" customHeight="1">
      <c r="A20" s="23" t="s">
        <v>21</v>
      </c>
      <c r="B20" s="24" t="s">
        <v>22</v>
      </c>
      <c r="C20" s="24"/>
      <c r="D20" s="24"/>
      <c r="E20" s="24"/>
      <c r="F20" s="24">
        <v>2</v>
      </c>
      <c r="G20" s="24"/>
    </row>
    <row r="21" spans="1:7" ht="15.75">
      <c r="A21" s="25"/>
      <c r="B21" s="25"/>
      <c r="C21" s="25"/>
      <c r="D21" s="25"/>
      <c r="E21" s="25"/>
      <c r="F21" s="25"/>
      <c r="G21" s="25"/>
    </row>
    <row r="22" spans="1:7" ht="15.75" customHeight="1">
      <c r="A22" s="26" t="s">
        <v>23</v>
      </c>
      <c r="B22" s="26"/>
      <c r="C22" s="26"/>
      <c r="D22" s="26"/>
      <c r="E22" s="26"/>
      <c r="F22" s="26"/>
      <c r="G22" s="26"/>
    </row>
    <row r="23" spans="1:7" ht="15.75">
      <c r="A23" s="26"/>
      <c r="B23" s="26"/>
      <c r="C23" s="26"/>
      <c r="D23" s="26"/>
      <c r="E23" s="26"/>
      <c r="F23" s="26"/>
      <c r="G23" s="26"/>
    </row>
    <row r="24" spans="1:7" ht="15.75" customHeight="1">
      <c r="A24" s="26" t="s">
        <v>24</v>
      </c>
      <c r="B24" s="26"/>
      <c r="C24" s="26"/>
      <c r="D24" s="26"/>
      <c r="E24" s="26"/>
      <c r="F24" s="26"/>
      <c r="G24" s="26"/>
    </row>
    <row r="25" spans="1:7" ht="24.75" customHeight="1">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5.5" customHeight="1">
      <c r="A35" s="36">
        <v>1</v>
      </c>
      <c r="B35" s="37" t="s">
        <v>29</v>
      </c>
      <c r="C35" s="37"/>
      <c r="D35" s="37"/>
      <c r="E35" s="37"/>
      <c r="F35" s="38" t="s">
        <v>181</v>
      </c>
      <c r="G35" s="38"/>
    </row>
    <row r="36" spans="1:7" ht="15.75" customHeight="1">
      <c r="A36" s="36">
        <v>2</v>
      </c>
      <c r="B36" s="37" t="s">
        <v>31</v>
      </c>
      <c r="C36" s="37"/>
      <c r="D36" s="37"/>
      <c r="E36" s="37"/>
      <c r="F36" s="39" t="s">
        <v>182</v>
      </c>
      <c r="G36" s="39"/>
    </row>
    <row r="37" spans="1:7" ht="15.75" customHeight="1">
      <c r="A37" s="36">
        <v>3</v>
      </c>
      <c r="B37" s="37" t="s">
        <v>33</v>
      </c>
      <c r="C37" s="37"/>
      <c r="D37" s="37"/>
      <c r="E37" s="37"/>
      <c r="F37" s="40">
        <v>2241.65</v>
      </c>
      <c r="G37" s="40"/>
    </row>
    <row r="38" spans="1:7" ht="15.75" customHeight="1">
      <c r="A38" s="36">
        <v>4</v>
      </c>
      <c r="B38" s="37" t="s">
        <v>34</v>
      </c>
      <c r="C38" s="37"/>
      <c r="D38" s="37"/>
      <c r="E38" s="37"/>
      <c r="F38" s="41">
        <v>44743</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v>2241.65</v>
      </c>
      <c r="G47" s="51"/>
    </row>
    <row r="48" spans="1:7" ht="15.75" customHeight="1">
      <c r="A48" s="52" t="s">
        <v>41</v>
      </c>
      <c r="B48" s="52"/>
      <c r="C48" s="52"/>
      <c r="D48" s="52"/>
      <c r="E48" s="52"/>
      <c r="F48" s="53">
        <f>SUM(F47)</f>
        <v>2241.65</v>
      </c>
      <c r="G48" s="53"/>
    </row>
    <row r="49" spans="1:7" ht="15.75" customHeight="1">
      <c r="A49" s="47" t="s">
        <v>42</v>
      </c>
      <c r="B49" s="47"/>
      <c r="C49" s="47"/>
      <c r="D49" s="47"/>
      <c r="E49" s="47"/>
      <c r="F49" s="47"/>
      <c r="G49" s="47"/>
    </row>
    <row r="50" spans="1:7" ht="15.75">
      <c r="A50" s="47"/>
      <c r="B50" s="47"/>
      <c r="C50" s="47"/>
      <c r="D50" s="47"/>
      <c r="E50" s="47"/>
      <c r="F50" s="47"/>
      <c r="G50" s="47"/>
    </row>
    <row r="51" spans="1:7" ht="15.75">
      <c r="A51" s="47"/>
      <c r="B51" s="47"/>
      <c r="C51" s="47"/>
      <c r="D51" s="47"/>
      <c r="E51" s="47"/>
      <c r="F51" s="47"/>
      <c r="G51" s="47"/>
    </row>
    <row r="52" spans="1:7" ht="15.75">
      <c r="A52" s="54" t="s">
        <v>43</v>
      </c>
      <c r="B52" s="54"/>
      <c r="C52" s="54"/>
      <c r="D52" s="54"/>
      <c r="E52" s="54"/>
      <c r="F52" s="54"/>
      <c r="G52" s="54"/>
    </row>
    <row r="53" spans="1:7" ht="15.75">
      <c r="A53" s="33"/>
      <c r="B53" s="34"/>
      <c r="C53" s="34"/>
      <c r="D53" s="34"/>
      <c r="E53" s="34"/>
      <c r="F53" s="34"/>
      <c r="G53" s="34"/>
    </row>
    <row r="54" spans="1:7" ht="15.75" customHeight="1">
      <c r="A54" s="55" t="s">
        <v>44</v>
      </c>
      <c r="B54" s="55"/>
      <c r="C54" s="55"/>
      <c r="D54" s="55"/>
      <c r="E54" s="55"/>
      <c r="F54" s="55"/>
      <c r="G54" s="55"/>
    </row>
    <row r="55" spans="1:7" ht="15.75">
      <c r="A55" s="56"/>
      <c r="B55" s="56"/>
      <c r="C55" s="56"/>
      <c r="D55" s="56"/>
      <c r="E55" s="56"/>
      <c r="F55" s="56"/>
      <c r="G55" s="56"/>
    </row>
    <row r="56" spans="1:7" ht="25.5" customHeight="1">
      <c r="A56" s="57" t="s">
        <v>45</v>
      </c>
      <c r="B56" s="57" t="s">
        <v>46</v>
      </c>
      <c r="C56" s="57"/>
      <c r="D56" s="57"/>
      <c r="E56" s="57"/>
      <c r="F56" s="57" t="s">
        <v>47</v>
      </c>
      <c r="G56" s="57" t="s">
        <v>39</v>
      </c>
    </row>
    <row r="57" spans="1:7" ht="15.75" customHeight="1">
      <c r="A57" s="58" t="s">
        <v>6</v>
      </c>
      <c r="B57" s="59" t="s">
        <v>48</v>
      </c>
      <c r="C57" s="59"/>
      <c r="D57" s="59"/>
      <c r="E57" s="59"/>
      <c r="F57" s="60">
        <v>0.0833</v>
      </c>
      <c r="G57" s="61">
        <f>F48*F57</f>
        <v>186.729445</v>
      </c>
    </row>
    <row r="58" spans="1:7" ht="15.75" customHeight="1">
      <c r="A58" s="58" t="s">
        <v>9</v>
      </c>
      <c r="B58" s="59" t="s">
        <v>49</v>
      </c>
      <c r="C58" s="59"/>
      <c r="D58" s="59"/>
      <c r="E58" s="59"/>
      <c r="F58" s="62">
        <v>0.0833</v>
      </c>
      <c r="G58" s="61">
        <f>F48*F58</f>
        <v>186.729445</v>
      </c>
    </row>
    <row r="59" spans="1:7" ht="15.75">
      <c r="A59" s="14" t="s">
        <v>12</v>
      </c>
      <c r="B59" s="63" t="s">
        <v>50</v>
      </c>
      <c r="C59" s="63"/>
      <c r="D59" s="63"/>
      <c r="E59" s="63"/>
      <c r="F59" s="62">
        <v>0.0278</v>
      </c>
      <c r="G59" s="61">
        <f>F48*F59</f>
        <v>62.31787</v>
      </c>
    </row>
    <row r="60" spans="1:7" ht="15.75" customHeight="1">
      <c r="A60" s="21" t="s">
        <v>41</v>
      </c>
      <c r="B60" s="21"/>
      <c r="C60" s="21"/>
      <c r="D60" s="21"/>
      <c r="E60" s="21"/>
      <c r="F60" s="64">
        <f>F57+F58+F59</f>
        <v>0.1944</v>
      </c>
      <c r="G60" s="65">
        <f>G57+G58+G59</f>
        <v>435.77675999999997</v>
      </c>
    </row>
    <row r="61" spans="1:7" ht="15.75" customHeight="1">
      <c r="A61" s="66" t="s">
        <v>51</v>
      </c>
      <c r="B61" s="66"/>
      <c r="C61" s="66"/>
      <c r="D61" s="66"/>
      <c r="E61" s="66"/>
      <c r="F61" s="66"/>
      <c r="G61" s="66"/>
    </row>
    <row r="62" spans="1:7" ht="15.75">
      <c r="A62" s="66"/>
      <c r="B62" s="66"/>
      <c r="C62" s="66"/>
      <c r="D62" s="66"/>
      <c r="E62" s="66"/>
      <c r="F62" s="66"/>
      <c r="G62" s="66"/>
    </row>
    <row r="63" spans="1:7" ht="15.75">
      <c r="A63" s="66"/>
      <c r="B63" s="66"/>
      <c r="C63" s="66"/>
      <c r="D63" s="66"/>
      <c r="E63" s="66"/>
      <c r="F63" s="66"/>
      <c r="G63" s="66"/>
    </row>
    <row r="64" spans="1:7" ht="15.75" customHeight="1">
      <c r="A64" s="67" t="s">
        <v>52</v>
      </c>
      <c r="B64" s="67"/>
      <c r="C64" s="67"/>
      <c r="D64" s="67"/>
      <c r="E64" s="67"/>
      <c r="F64" s="67"/>
      <c r="G64" s="67"/>
    </row>
    <row r="65" spans="1:7" ht="15.75">
      <c r="A65" s="67"/>
      <c r="B65" s="67"/>
      <c r="C65" s="67"/>
      <c r="D65" s="67"/>
      <c r="E65" s="67"/>
      <c r="F65" s="67"/>
      <c r="G65" s="67"/>
    </row>
    <row r="66" spans="1:7" ht="15.75">
      <c r="A66" s="67"/>
      <c r="B66" s="67"/>
      <c r="C66" s="67"/>
      <c r="D66" s="67"/>
      <c r="E66" s="67"/>
      <c r="F66" s="67"/>
      <c r="G66" s="67"/>
    </row>
    <row r="67" spans="1:7" ht="15.75" customHeight="1">
      <c r="A67" s="68" t="s">
        <v>53</v>
      </c>
      <c r="B67" s="68"/>
      <c r="C67" s="68"/>
      <c r="D67" s="68"/>
      <c r="E67" s="68"/>
      <c r="F67" s="68"/>
      <c r="G67" s="68"/>
    </row>
    <row r="68" spans="1:7" ht="15.75">
      <c r="A68" s="68"/>
      <c r="B68" s="68"/>
      <c r="C68" s="68"/>
      <c r="D68" s="68"/>
      <c r="E68" s="68"/>
      <c r="F68" s="68"/>
      <c r="G68" s="68"/>
    </row>
    <row r="69" spans="1:7" ht="15.75">
      <c r="A69" s="68"/>
      <c r="B69" s="68"/>
      <c r="C69" s="68"/>
      <c r="D69" s="68"/>
      <c r="E69" s="68"/>
      <c r="F69" s="68"/>
      <c r="G69" s="68"/>
    </row>
    <row r="70" spans="1:7" ht="15.75" customHeight="1">
      <c r="A70" s="69" t="s">
        <v>54</v>
      </c>
      <c r="B70" s="69"/>
      <c r="C70" s="69"/>
      <c r="D70" s="69"/>
      <c r="E70" s="69"/>
      <c r="F70" s="69"/>
      <c r="G70" s="70">
        <f>F48+G60</f>
        <v>2677.4267600000003</v>
      </c>
    </row>
    <row r="71" spans="1:7" ht="15.75">
      <c r="A71" s="42"/>
      <c r="B71" s="34"/>
      <c r="C71" s="34"/>
      <c r="D71" s="34"/>
      <c r="E71" s="34"/>
      <c r="F71" s="34"/>
      <c r="G71" s="34"/>
    </row>
    <row r="72" spans="1:7" ht="25.5" customHeight="1">
      <c r="A72" s="71" t="s">
        <v>55</v>
      </c>
      <c r="B72" s="72" t="s">
        <v>56</v>
      </c>
      <c r="C72" s="72"/>
      <c r="D72" s="72"/>
      <c r="E72" s="72"/>
      <c r="F72" s="72" t="s">
        <v>57</v>
      </c>
      <c r="G72" s="72" t="s">
        <v>39</v>
      </c>
    </row>
    <row r="73" spans="1:7" ht="15.75" customHeight="1">
      <c r="A73" s="73" t="s">
        <v>6</v>
      </c>
      <c r="B73" s="74" t="s">
        <v>58</v>
      </c>
      <c r="C73" s="74"/>
      <c r="D73" s="74"/>
      <c r="E73" s="74"/>
      <c r="F73" s="75">
        <v>0.2</v>
      </c>
      <c r="G73" s="76">
        <f>G70*F73</f>
        <v>535.485352</v>
      </c>
    </row>
    <row r="74" spans="1:7" ht="15.75" customHeight="1">
      <c r="A74" s="73" t="s">
        <v>9</v>
      </c>
      <c r="B74" s="74" t="s">
        <v>59</v>
      </c>
      <c r="C74" s="74"/>
      <c r="D74" s="74"/>
      <c r="E74" s="74"/>
      <c r="F74" s="75">
        <v>0.025</v>
      </c>
      <c r="G74" s="76">
        <f>G70*F74</f>
        <v>66.935669</v>
      </c>
    </row>
    <row r="75" spans="1:7" ht="15.75" customHeight="1">
      <c r="A75" s="73" t="s">
        <v>12</v>
      </c>
      <c r="B75" s="74" t="s">
        <v>60</v>
      </c>
      <c r="C75" s="74"/>
      <c r="D75" s="74"/>
      <c r="E75" s="74"/>
      <c r="F75" s="75">
        <v>0.03</v>
      </c>
      <c r="G75" s="76">
        <f>G70*F75</f>
        <v>80.3228028</v>
      </c>
    </row>
    <row r="76" spans="1:7" ht="15.75" customHeight="1">
      <c r="A76" s="73" t="s">
        <v>15</v>
      </c>
      <c r="B76" s="74" t="s">
        <v>61</v>
      </c>
      <c r="C76" s="74"/>
      <c r="D76" s="74"/>
      <c r="E76" s="74"/>
      <c r="F76" s="75">
        <v>0.015</v>
      </c>
      <c r="G76" s="76">
        <f>G70*F76</f>
        <v>40.1614014</v>
      </c>
    </row>
    <row r="77" spans="1:7" ht="15.75" customHeight="1">
      <c r="A77" s="73" t="s">
        <v>62</v>
      </c>
      <c r="B77" s="74" t="s">
        <v>63</v>
      </c>
      <c r="C77" s="74"/>
      <c r="D77" s="74"/>
      <c r="E77" s="74"/>
      <c r="F77" s="75">
        <v>0.01</v>
      </c>
      <c r="G77" s="76">
        <f>G70*F77</f>
        <v>26.7742676</v>
      </c>
    </row>
    <row r="78" spans="1:7" ht="15.75" customHeight="1">
      <c r="A78" s="73" t="s">
        <v>64</v>
      </c>
      <c r="B78" s="74" t="s">
        <v>65</v>
      </c>
      <c r="C78" s="74"/>
      <c r="D78" s="74"/>
      <c r="E78" s="74"/>
      <c r="F78" s="75">
        <v>0.006</v>
      </c>
      <c r="G78" s="76">
        <f>G70*F78</f>
        <v>16.06456056</v>
      </c>
    </row>
    <row r="79" spans="1:7" ht="15.75" customHeight="1">
      <c r="A79" s="73" t="s">
        <v>66</v>
      </c>
      <c r="B79" s="37" t="s">
        <v>67</v>
      </c>
      <c r="C79" s="37"/>
      <c r="D79" s="37"/>
      <c r="E79" s="37"/>
      <c r="F79" s="75">
        <v>0.002</v>
      </c>
      <c r="G79" s="76">
        <f>G70*F79</f>
        <v>5.354853520000001</v>
      </c>
    </row>
    <row r="80" spans="1:7" ht="15.75" customHeight="1">
      <c r="A80" s="73" t="s">
        <v>68</v>
      </c>
      <c r="B80" s="37" t="s">
        <v>69</v>
      </c>
      <c r="C80" s="37"/>
      <c r="D80" s="37"/>
      <c r="E80" s="37"/>
      <c r="F80" s="75">
        <v>0.08</v>
      </c>
      <c r="G80" s="76">
        <f>G70*F80</f>
        <v>214.1941408</v>
      </c>
    </row>
    <row r="81" spans="1:7" ht="15.75" customHeight="1">
      <c r="A81" s="71" t="s">
        <v>41</v>
      </c>
      <c r="B81" s="71"/>
      <c r="C81" s="71"/>
      <c r="D81" s="71"/>
      <c r="E81" s="71"/>
      <c r="F81" s="77">
        <v>0.36800000000000005</v>
      </c>
      <c r="G81" s="78">
        <f>G70*F81</f>
        <v>985.2930476800002</v>
      </c>
    </row>
    <row r="82" spans="1:7" ht="15.75">
      <c r="A82" s="13"/>
      <c r="B82" s="34"/>
      <c r="C82" s="34"/>
      <c r="D82" s="34"/>
      <c r="E82" s="34"/>
      <c r="F82" s="34"/>
      <c r="G82" s="34"/>
    </row>
    <row r="83" spans="1:7" ht="15.75" customHeight="1">
      <c r="A83" s="79" t="s">
        <v>70</v>
      </c>
      <c r="B83" s="79"/>
      <c r="C83" s="79"/>
      <c r="D83" s="79"/>
      <c r="E83" s="79"/>
      <c r="F83" s="79"/>
      <c r="G83" s="79"/>
    </row>
    <row r="84" spans="1:7" ht="15.75">
      <c r="A84" s="79"/>
      <c r="B84" s="79"/>
      <c r="C84" s="79"/>
      <c r="D84" s="79"/>
      <c r="E84" s="79"/>
      <c r="F84" s="79"/>
      <c r="G84" s="79"/>
    </row>
    <row r="85" spans="1:7" ht="15.75" customHeight="1">
      <c r="A85" s="79" t="s">
        <v>71</v>
      </c>
      <c r="B85" s="79"/>
      <c r="C85" s="79"/>
      <c r="D85" s="79"/>
      <c r="E85" s="79"/>
      <c r="F85" s="79"/>
      <c r="G85" s="79"/>
    </row>
    <row r="86" spans="1:7" ht="15.75">
      <c r="A86" s="79"/>
      <c r="B86" s="79"/>
      <c r="C86" s="79"/>
      <c r="D86" s="79"/>
      <c r="E86" s="79"/>
      <c r="F86" s="79"/>
      <c r="G86" s="79"/>
    </row>
    <row r="87" spans="1:7" ht="36.75" customHeight="1">
      <c r="A87" s="80" t="s">
        <v>72</v>
      </c>
      <c r="B87" s="80"/>
      <c r="C87" s="80"/>
      <c r="D87" s="80"/>
      <c r="E87" s="80"/>
      <c r="F87" s="80"/>
      <c r="G87" s="80"/>
    </row>
    <row r="88" spans="1:7" ht="15.75" customHeight="1">
      <c r="A88" s="79" t="s">
        <v>73</v>
      </c>
      <c r="B88" s="79"/>
      <c r="C88" s="79"/>
      <c r="D88" s="79"/>
      <c r="E88" s="79"/>
      <c r="F88" s="79"/>
      <c r="G88" s="79"/>
    </row>
    <row r="89" spans="1:7" ht="15.75">
      <c r="A89" s="29"/>
      <c r="B89" s="29"/>
      <c r="C89" s="29"/>
      <c r="D89" s="29"/>
      <c r="E89" s="29"/>
      <c r="F89" s="29"/>
      <c r="G89" s="29"/>
    </row>
    <row r="90" spans="1:7" ht="15.75">
      <c r="A90" s="82" t="s">
        <v>74</v>
      </c>
      <c r="B90" s="82"/>
      <c r="C90" s="82"/>
      <c r="D90" s="82"/>
      <c r="E90" s="82"/>
      <c r="F90" s="82"/>
      <c r="G90" s="82"/>
    </row>
    <row r="91" spans="1:7" ht="15.75">
      <c r="A91" s="13"/>
      <c r="B91" s="34"/>
      <c r="C91" s="34"/>
      <c r="D91" s="34"/>
      <c r="E91" s="34"/>
      <c r="F91" s="34"/>
      <c r="G91" s="34"/>
    </row>
    <row r="92" spans="1:7" ht="15.75" customHeight="1">
      <c r="A92" s="83" t="s">
        <v>75</v>
      </c>
      <c r="B92" s="83" t="s">
        <v>76</v>
      </c>
      <c r="C92" s="83"/>
      <c r="D92" s="83"/>
      <c r="E92" s="83"/>
      <c r="F92" s="84" t="s">
        <v>39</v>
      </c>
      <c r="G92" s="84"/>
    </row>
    <row r="93" spans="1:7" ht="15.75" customHeight="1">
      <c r="A93" s="85" t="s">
        <v>6</v>
      </c>
      <c r="B93" s="86" t="s">
        <v>183</v>
      </c>
      <c r="C93" s="86"/>
      <c r="D93" s="86"/>
      <c r="E93" s="86"/>
      <c r="F93" s="87">
        <v>45.9</v>
      </c>
      <c r="G93" s="87"/>
    </row>
    <row r="94" spans="1:7" ht="15.75" customHeight="1">
      <c r="A94" s="85" t="s">
        <v>9</v>
      </c>
      <c r="B94" s="86" t="s">
        <v>184</v>
      </c>
      <c r="C94" s="86"/>
      <c r="D94" s="86"/>
      <c r="E94" s="86"/>
      <c r="F94" s="87">
        <v>330</v>
      </c>
      <c r="G94" s="87"/>
    </row>
    <row r="95" spans="1:7" ht="15.75" customHeight="1">
      <c r="A95" s="85" t="s">
        <v>12</v>
      </c>
      <c r="B95" s="89" t="s">
        <v>185</v>
      </c>
      <c r="C95" s="89"/>
      <c r="D95" s="89"/>
      <c r="E95" s="89"/>
      <c r="F95" s="174">
        <v>7</v>
      </c>
      <c r="G95" s="174"/>
    </row>
    <row r="96" spans="1:7" ht="15.75" customHeight="1">
      <c r="A96" s="77" t="s">
        <v>41</v>
      </c>
      <c r="B96" s="77"/>
      <c r="C96" s="77"/>
      <c r="D96" s="77"/>
      <c r="E96" s="77"/>
      <c r="F96" s="92">
        <f>SUM(F93:F95)</f>
        <v>382.9</v>
      </c>
      <c r="G96" s="92"/>
    </row>
    <row r="97" spans="1:7" ht="15.75">
      <c r="A97" s="25"/>
      <c r="B97" s="25"/>
      <c r="C97" s="25"/>
      <c r="D97" s="25"/>
      <c r="E97" s="25"/>
      <c r="F97" s="25"/>
      <c r="G97" s="25"/>
    </row>
    <row r="98" spans="1:7" ht="25.5" customHeight="1">
      <c r="A98" s="79" t="s">
        <v>81</v>
      </c>
      <c r="B98" s="79"/>
      <c r="C98" s="79"/>
      <c r="D98" s="79"/>
      <c r="E98" s="79"/>
      <c r="F98" s="79"/>
      <c r="G98" s="79"/>
    </row>
    <row r="99" spans="1:7" ht="15.75" customHeight="1">
      <c r="A99" s="93"/>
      <c r="B99" s="93"/>
      <c r="C99" s="93"/>
      <c r="D99" s="93"/>
      <c r="E99" s="93"/>
      <c r="F99" s="93"/>
      <c r="G99" s="93"/>
    </row>
    <row r="100" spans="1:7" ht="15.75" customHeight="1">
      <c r="A100" s="79" t="s">
        <v>82</v>
      </c>
      <c r="B100" s="79"/>
      <c r="C100" s="79"/>
      <c r="D100" s="79"/>
      <c r="E100" s="79"/>
      <c r="F100" s="79"/>
      <c r="G100" s="79"/>
    </row>
    <row r="101" spans="1:7" ht="15.75">
      <c r="A101" s="79"/>
      <c r="B101" s="79"/>
      <c r="C101" s="79"/>
      <c r="D101" s="79"/>
      <c r="E101" s="79"/>
      <c r="F101" s="79"/>
      <c r="G101" s="79"/>
    </row>
    <row r="102" spans="1:7" ht="15.75" customHeight="1">
      <c r="A102" s="94"/>
      <c r="B102" s="94"/>
      <c r="C102" s="94"/>
      <c r="D102" s="94"/>
      <c r="E102" s="94"/>
      <c r="F102" s="94"/>
      <c r="G102" s="94"/>
    </row>
    <row r="103" spans="1:7" ht="25.5" customHeight="1">
      <c r="A103" s="67" t="s">
        <v>83</v>
      </c>
      <c r="B103" s="67"/>
      <c r="C103" s="67"/>
      <c r="D103" s="67"/>
      <c r="E103" s="67"/>
      <c r="F103" s="67"/>
      <c r="G103" s="67"/>
    </row>
    <row r="104" spans="1:7" ht="15.75" customHeight="1">
      <c r="A104" s="5"/>
      <c r="B104" s="93"/>
      <c r="C104" s="93"/>
      <c r="D104" s="93"/>
      <c r="E104" s="93"/>
      <c r="F104" s="93"/>
      <c r="G104" s="93"/>
    </row>
    <row r="105" spans="1:7" ht="15.75" customHeight="1">
      <c r="A105" s="28" t="s">
        <v>84</v>
      </c>
      <c r="B105" s="28"/>
      <c r="C105" s="28"/>
      <c r="D105" s="28"/>
      <c r="E105" s="28"/>
      <c r="F105" s="28"/>
      <c r="G105" s="28"/>
    </row>
    <row r="106" spans="1:7" ht="15.75">
      <c r="A106" s="5"/>
      <c r="B106" s="5"/>
      <c r="C106" s="5"/>
      <c r="D106" s="5"/>
      <c r="E106" s="5"/>
      <c r="F106" s="5"/>
      <c r="G106" s="5"/>
    </row>
    <row r="107" spans="1:7" ht="15.75" customHeight="1">
      <c r="A107" s="71">
        <v>2</v>
      </c>
      <c r="B107" s="95" t="s">
        <v>85</v>
      </c>
      <c r="C107" s="95"/>
      <c r="D107" s="95"/>
      <c r="E107" s="95"/>
      <c r="F107" s="71" t="s">
        <v>39</v>
      </c>
      <c r="G107" s="71"/>
    </row>
    <row r="108" spans="1:7" ht="15.75" customHeight="1">
      <c r="A108" s="73" t="s">
        <v>45</v>
      </c>
      <c r="B108" s="37" t="s">
        <v>46</v>
      </c>
      <c r="C108" s="37"/>
      <c r="D108" s="37"/>
      <c r="E108" s="37"/>
      <c r="F108" s="96">
        <f>G60</f>
        <v>435.77675999999997</v>
      </c>
      <c r="G108" s="96"/>
    </row>
    <row r="109" spans="1:7" ht="15.75" customHeight="1">
      <c r="A109" s="73" t="s">
        <v>55</v>
      </c>
      <c r="B109" s="37" t="s">
        <v>56</v>
      </c>
      <c r="C109" s="37"/>
      <c r="D109" s="37"/>
      <c r="E109" s="37"/>
      <c r="F109" s="96">
        <f>G81</f>
        <v>985.2930476800002</v>
      </c>
      <c r="G109" s="96"/>
    </row>
    <row r="110" spans="1:7" ht="15.75" customHeight="1">
      <c r="A110" s="73" t="s">
        <v>75</v>
      </c>
      <c r="B110" s="37" t="s">
        <v>76</v>
      </c>
      <c r="C110" s="37"/>
      <c r="D110" s="37"/>
      <c r="E110" s="37"/>
      <c r="F110" s="96">
        <f>F96</f>
        <v>382.9</v>
      </c>
      <c r="G110" s="96"/>
    </row>
    <row r="111" spans="1:7" ht="15.75" customHeight="1">
      <c r="A111" s="95" t="s">
        <v>41</v>
      </c>
      <c r="B111" s="95"/>
      <c r="C111" s="95"/>
      <c r="D111" s="95"/>
      <c r="E111" s="95"/>
      <c r="F111" s="97">
        <f>F108+F109+F110</f>
        <v>1803.96980768</v>
      </c>
      <c r="G111" s="97"/>
    </row>
    <row r="112" spans="1:7" ht="15.75">
      <c r="A112" s="34"/>
      <c r="B112" s="34"/>
      <c r="C112" s="34"/>
      <c r="D112" s="34"/>
      <c r="E112" s="34"/>
      <c r="F112" s="34"/>
      <c r="G112" s="34"/>
    </row>
    <row r="113" spans="1:7" ht="15.75">
      <c r="A113" s="54" t="s">
        <v>86</v>
      </c>
      <c r="B113" s="54"/>
      <c r="C113" s="54"/>
      <c r="D113" s="54"/>
      <c r="E113" s="54"/>
      <c r="F113" s="54"/>
      <c r="G113" s="54"/>
    </row>
    <row r="114" spans="1:7" ht="15.75">
      <c r="A114" s="5"/>
      <c r="B114" s="34"/>
      <c r="C114" s="34"/>
      <c r="D114" s="34"/>
      <c r="E114" s="34"/>
      <c r="F114" s="34"/>
      <c r="G114" s="34"/>
    </row>
    <row r="115" spans="1:7" ht="15.75" customHeight="1">
      <c r="A115" s="57">
        <v>3</v>
      </c>
      <c r="B115" s="57" t="s">
        <v>87</v>
      </c>
      <c r="C115" s="57"/>
      <c r="D115" s="57"/>
      <c r="E115" s="57"/>
      <c r="F115" s="57" t="s">
        <v>47</v>
      </c>
      <c r="G115" s="57" t="s">
        <v>39</v>
      </c>
    </row>
    <row r="116" spans="1:7" ht="15.75" customHeight="1">
      <c r="A116" s="58" t="s">
        <v>6</v>
      </c>
      <c r="B116" s="98" t="s">
        <v>88</v>
      </c>
      <c r="C116" s="98"/>
      <c r="D116" s="98"/>
      <c r="E116" s="98"/>
      <c r="F116" s="99">
        <v>0.004200000000000001</v>
      </c>
      <c r="G116" s="100">
        <f aca="true" t="shared" si="0" ref="G116:G120">$F$48*F116</f>
        <v>9.414930000000002</v>
      </c>
    </row>
    <row r="117" spans="1:7" ht="15.75" customHeight="1">
      <c r="A117" s="14" t="s">
        <v>9</v>
      </c>
      <c r="B117" s="98" t="s">
        <v>89</v>
      </c>
      <c r="C117" s="98"/>
      <c r="D117" s="98"/>
      <c r="E117" s="98"/>
      <c r="F117" s="101">
        <f>0.08*F116</f>
        <v>0.00033600000000000004</v>
      </c>
      <c r="G117" s="100">
        <f t="shared" si="0"/>
        <v>0.7531944000000002</v>
      </c>
    </row>
    <row r="118" spans="1:7" ht="25.5" customHeight="1">
      <c r="A118" s="14" t="s">
        <v>12</v>
      </c>
      <c r="B118" s="98" t="s">
        <v>90</v>
      </c>
      <c r="C118" s="98"/>
      <c r="D118" s="98"/>
      <c r="E118" s="98"/>
      <c r="F118" s="101">
        <v>0.04</v>
      </c>
      <c r="G118" s="100">
        <f t="shared" si="0"/>
        <v>89.66600000000001</v>
      </c>
    </row>
    <row r="119" spans="1:7" ht="15.75" customHeight="1">
      <c r="A119" s="14" t="s">
        <v>15</v>
      </c>
      <c r="B119" s="98" t="s">
        <v>91</v>
      </c>
      <c r="C119" s="98"/>
      <c r="D119" s="98"/>
      <c r="E119" s="98"/>
      <c r="F119" s="101">
        <v>0.0194</v>
      </c>
      <c r="G119" s="100">
        <f t="shared" si="0"/>
        <v>43.48801</v>
      </c>
    </row>
    <row r="120" spans="1:7" ht="25.5" customHeight="1">
      <c r="A120" s="14" t="s">
        <v>62</v>
      </c>
      <c r="B120" s="98" t="s">
        <v>92</v>
      </c>
      <c r="C120" s="98"/>
      <c r="D120" s="98"/>
      <c r="E120" s="98"/>
      <c r="F120" s="101">
        <f>F119*F81</f>
        <v>0.007139200000000001</v>
      </c>
      <c r="G120" s="100">
        <f t="shared" si="0"/>
        <v>16.003587680000003</v>
      </c>
    </row>
    <row r="121" spans="1:7" ht="15.75" customHeight="1">
      <c r="A121" s="102"/>
      <c r="B121" s="83" t="s">
        <v>93</v>
      </c>
      <c r="C121" s="83"/>
      <c r="D121" s="83"/>
      <c r="E121" s="83"/>
      <c r="F121" s="103">
        <f>SUM(F116:F120)</f>
        <v>0.0710752</v>
      </c>
      <c r="G121" s="104">
        <f>SUM(G116:G120)</f>
        <v>159.32572208000002</v>
      </c>
    </row>
    <row r="122" spans="1:7" ht="15.75">
      <c r="A122" s="105"/>
      <c r="B122" s="106"/>
      <c r="C122" s="106"/>
      <c r="D122" s="106"/>
      <c r="E122" s="106"/>
      <c r="F122" s="107"/>
      <c r="G122" s="108"/>
    </row>
    <row r="123" spans="1:7" ht="15.75" customHeight="1">
      <c r="A123" s="79" t="s">
        <v>94</v>
      </c>
      <c r="B123" s="79"/>
      <c r="C123" s="79"/>
      <c r="D123" s="79"/>
      <c r="E123" s="79"/>
      <c r="F123" s="79"/>
      <c r="G123" s="79"/>
    </row>
    <row r="124" spans="1:7" ht="15.75">
      <c r="A124" s="79"/>
      <c r="B124" s="79"/>
      <c r="C124" s="79"/>
      <c r="D124" s="79"/>
      <c r="E124" s="79"/>
      <c r="F124" s="79"/>
      <c r="G124" s="79"/>
    </row>
    <row r="125" spans="1:7" ht="15.75">
      <c r="A125" s="79"/>
      <c r="B125" s="79"/>
      <c r="C125" s="79"/>
      <c r="D125" s="79"/>
      <c r="E125" s="79"/>
      <c r="F125" s="79"/>
      <c r="G125" s="79"/>
    </row>
    <row r="126" spans="1:7" ht="15.75">
      <c r="A126" s="79"/>
      <c r="B126" s="79"/>
      <c r="C126" s="79"/>
      <c r="D126" s="79"/>
      <c r="E126" s="79"/>
      <c r="F126" s="79"/>
      <c r="G126" s="79"/>
    </row>
    <row r="127" spans="1:7" ht="15.75">
      <c r="A127" s="105"/>
      <c r="B127" s="106"/>
      <c r="C127" s="106"/>
      <c r="D127" s="106"/>
      <c r="E127" s="106"/>
      <c r="F127" s="107"/>
      <c r="G127" s="109"/>
    </row>
    <row r="128" spans="1:7" ht="59.25" customHeight="1">
      <c r="A128" s="110" t="s">
        <v>95</v>
      </c>
      <c r="B128" s="110"/>
      <c r="C128" s="110"/>
      <c r="D128" s="110"/>
      <c r="E128" s="110"/>
      <c r="F128" s="110"/>
      <c r="G128" s="110"/>
    </row>
    <row r="129" spans="1:7" ht="81.75" customHeight="1">
      <c r="A129" s="111" t="s">
        <v>96</v>
      </c>
      <c r="B129" s="111"/>
      <c r="C129" s="111"/>
      <c r="D129" s="111"/>
      <c r="E129" s="111"/>
      <c r="F129" s="111"/>
      <c r="G129" s="111"/>
    </row>
    <row r="130" spans="1:7" ht="15.75">
      <c r="A130" s="110"/>
      <c r="B130" s="106"/>
      <c r="C130" s="106"/>
      <c r="D130" s="106"/>
      <c r="E130" s="106"/>
      <c r="F130" s="107"/>
      <c r="G130" s="109"/>
    </row>
    <row r="131" spans="1:7" ht="15.75" customHeight="1">
      <c r="A131" s="54" t="s">
        <v>97</v>
      </c>
      <c r="B131" s="54"/>
      <c r="C131" s="54"/>
      <c r="D131" s="54"/>
      <c r="E131" s="54"/>
      <c r="F131" s="54"/>
      <c r="G131" s="54"/>
    </row>
    <row r="132" spans="1:7" ht="15.75">
      <c r="A132" s="114"/>
      <c r="B132" s="114"/>
      <c r="C132" s="114"/>
      <c r="D132" s="114"/>
      <c r="E132" s="114"/>
      <c r="F132" s="114"/>
      <c r="G132" s="114"/>
    </row>
    <row r="133" spans="1:7" ht="36.75" customHeight="1">
      <c r="A133" s="67" t="s">
        <v>98</v>
      </c>
      <c r="B133" s="67"/>
      <c r="C133" s="67"/>
      <c r="D133" s="67"/>
      <c r="E133" s="67"/>
      <c r="F133" s="67"/>
      <c r="G133" s="67"/>
    </row>
    <row r="134" spans="1:7" ht="15.75">
      <c r="A134" s="114"/>
      <c r="B134" s="114"/>
      <c r="C134" s="114"/>
      <c r="D134" s="114"/>
      <c r="E134" s="114"/>
      <c r="F134" s="114"/>
      <c r="G134" s="114"/>
    </row>
    <row r="135" spans="1:7" ht="15.75" customHeight="1">
      <c r="A135" s="69" t="s">
        <v>99</v>
      </c>
      <c r="B135" s="69"/>
      <c r="C135" s="69"/>
      <c r="D135" s="69"/>
      <c r="E135" s="69"/>
      <c r="F135" s="69"/>
      <c r="G135" s="115">
        <f>(F48+F111+G121)</f>
        <v>4204.94552976</v>
      </c>
    </row>
    <row r="136" spans="1:7" ht="15.75">
      <c r="A136" s="114"/>
      <c r="B136" s="114"/>
      <c r="C136" s="114"/>
      <c r="D136" s="114"/>
      <c r="E136" s="114"/>
      <c r="F136" s="114"/>
      <c r="G136" s="116"/>
    </row>
    <row r="137" spans="1:7" ht="15.75">
      <c r="A137" s="82" t="s">
        <v>100</v>
      </c>
      <c r="B137" s="82"/>
      <c r="C137" s="82"/>
      <c r="D137" s="82"/>
      <c r="E137" s="82"/>
      <c r="F137" s="82"/>
      <c r="G137" s="82"/>
    </row>
    <row r="138" spans="1:7" ht="15.75">
      <c r="A138" s="114"/>
      <c r="B138" s="114"/>
      <c r="C138" s="114"/>
      <c r="D138" s="114"/>
      <c r="E138" s="114"/>
      <c r="F138" s="114"/>
      <c r="G138" s="114"/>
    </row>
    <row r="139" spans="1:7" ht="15.75" customHeight="1">
      <c r="A139" s="57" t="s">
        <v>101</v>
      </c>
      <c r="B139" s="57" t="s">
        <v>102</v>
      </c>
      <c r="C139" s="57"/>
      <c r="D139" s="57"/>
      <c r="E139" s="57"/>
      <c r="F139" s="117" t="s">
        <v>103</v>
      </c>
      <c r="G139" s="57" t="s">
        <v>39</v>
      </c>
    </row>
    <row r="140" spans="1:7" ht="15.75" customHeight="1">
      <c r="A140" s="14" t="s">
        <v>6</v>
      </c>
      <c r="B140" s="98" t="s">
        <v>104</v>
      </c>
      <c r="C140" s="98"/>
      <c r="D140" s="98"/>
      <c r="E140" s="98"/>
      <c r="F140" s="118">
        <v>0.0833</v>
      </c>
      <c r="G140" s="119">
        <f aca="true" t="shared" si="1" ref="G140:G145">$G$135*F140</f>
        <v>350.271962629008</v>
      </c>
    </row>
    <row r="141" spans="1:7" ht="15.75" customHeight="1">
      <c r="A141" s="121" t="s">
        <v>9</v>
      </c>
      <c r="B141" s="122" t="s">
        <v>102</v>
      </c>
      <c r="C141" s="122"/>
      <c r="D141" s="122"/>
      <c r="E141" s="122"/>
      <c r="F141" s="62">
        <v>0.0222</v>
      </c>
      <c r="G141" s="119">
        <f t="shared" si="1"/>
        <v>93.349790760672</v>
      </c>
    </row>
    <row r="142" spans="1:7" ht="15.75" customHeight="1">
      <c r="A142" s="121" t="s">
        <v>12</v>
      </c>
      <c r="B142" s="59" t="s">
        <v>105</v>
      </c>
      <c r="C142" s="59"/>
      <c r="D142" s="59"/>
      <c r="E142" s="59"/>
      <c r="F142" s="62">
        <v>0.0004</v>
      </c>
      <c r="G142" s="119">
        <f t="shared" si="1"/>
        <v>1.681978211904</v>
      </c>
    </row>
    <row r="143" spans="1:7" ht="15.75" customHeight="1">
      <c r="A143" s="121" t="s">
        <v>15</v>
      </c>
      <c r="B143" s="59" t="s">
        <v>106</v>
      </c>
      <c r="C143" s="59"/>
      <c r="D143" s="59"/>
      <c r="E143" s="59"/>
      <c r="F143" s="62">
        <v>0.0002</v>
      </c>
      <c r="G143" s="119">
        <f t="shared" si="1"/>
        <v>0.840989105952</v>
      </c>
    </row>
    <row r="144" spans="1:7" ht="15.75" customHeight="1">
      <c r="A144" s="121" t="s">
        <v>62</v>
      </c>
      <c r="B144" s="59" t="s">
        <v>107</v>
      </c>
      <c r="C144" s="59"/>
      <c r="D144" s="59"/>
      <c r="E144" s="59"/>
      <c r="F144" s="62">
        <v>0.0014000000000000002</v>
      </c>
      <c r="G144" s="119">
        <f t="shared" si="1"/>
        <v>5.886923741664001</v>
      </c>
    </row>
    <row r="145" spans="1:7" ht="15.75" customHeight="1">
      <c r="A145" s="124" t="s">
        <v>64</v>
      </c>
      <c r="B145" s="59" t="s">
        <v>108</v>
      </c>
      <c r="C145" s="59"/>
      <c r="D145" s="59"/>
      <c r="E145" s="59"/>
      <c r="F145" s="125">
        <v>0.0166</v>
      </c>
      <c r="G145" s="119">
        <f t="shared" si="1"/>
        <v>69.802095794016</v>
      </c>
    </row>
    <row r="146" spans="1:7" ht="15.75" customHeight="1">
      <c r="A146" s="102"/>
      <c r="B146" s="83" t="s">
        <v>93</v>
      </c>
      <c r="C146" s="83"/>
      <c r="D146" s="83"/>
      <c r="E146" s="83"/>
      <c r="F146" s="103">
        <f>SUM(F140:F145)</f>
        <v>0.1241</v>
      </c>
      <c r="G146" s="104">
        <f>SUM(G140:G145)</f>
        <v>521.833740243216</v>
      </c>
    </row>
    <row r="147" spans="1:7" ht="15.75">
      <c r="A147" s="5"/>
      <c r="B147" s="5"/>
      <c r="C147" s="5"/>
      <c r="D147" s="5"/>
      <c r="E147" s="5"/>
      <c r="F147" s="5"/>
      <c r="G147" s="5"/>
    </row>
    <row r="148" spans="1:7" ht="15.75" customHeight="1">
      <c r="A148" s="67" t="s">
        <v>109</v>
      </c>
      <c r="B148" s="67"/>
      <c r="C148" s="67"/>
      <c r="D148" s="67"/>
      <c r="E148" s="67"/>
      <c r="F148" s="67"/>
      <c r="G148" s="67"/>
    </row>
    <row r="149" spans="1:7" ht="15.75">
      <c r="A149" s="67"/>
      <c r="B149" s="67"/>
      <c r="C149" s="67"/>
      <c r="D149" s="67"/>
      <c r="E149" s="67"/>
      <c r="F149" s="67"/>
      <c r="G149" s="67"/>
    </row>
    <row r="150" spans="1:7" ht="114.75" customHeight="1">
      <c r="A150" s="126" t="s">
        <v>110</v>
      </c>
      <c r="B150" s="126"/>
      <c r="C150" s="126"/>
      <c r="D150" s="126"/>
      <c r="E150" s="126"/>
      <c r="F150" s="126"/>
      <c r="G150" s="126"/>
    </row>
    <row r="151" spans="1:7" ht="15.75">
      <c r="A151" s="127"/>
      <c r="B151" s="79"/>
      <c r="C151" s="79"/>
      <c r="D151" s="79"/>
      <c r="E151" s="79"/>
      <c r="F151" s="79"/>
      <c r="G151" s="79"/>
    </row>
    <row r="152" spans="1:7" ht="104.25" customHeight="1">
      <c r="A152" s="126" t="s">
        <v>111</v>
      </c>
      <c r="B152" s="126"/>
      <c r="C152" s="126"/>
      <c r="D152" s="126"/>
      <c r="E152" s="126"/>
      <c r="F152" s="126"/>
      <c r="G152" s="126"/>
    </row>
    <row r="153" spans="1:7" ht="15.75">
      <c r="A153" s="5"/>
      <c r="B153" s="5"/>
      <c r="C153" s="5"/>
      <c r="D153" s="5"/>
      <c r="E153" s="5"/>
      <c r="F153" s="5"/>
      <c r="G153" s="5"/>
    </row>
    <row r="154" spans="1:7" ht="159.75" customHeight="1">
      <c r="A154" s="126" t="s">
        <v>112</v>
      </c>
      <c r="B154" s="126"/>
      <c r="C154" s="126"/>
      <c r="D154" s="126"/>
      <c r="E154" s="126"/>
      <c r="F154" s="126"/>
      <c r="G154" s="126"/>
    </row>
    <row r="155" spans="1:7" ht="15.75">
      <c r="A155" s="127"/>
      <c r="B155" s="5"/>
      <c r="C155" s="5"/>
      <c r="D155" s="5"/>
      <c r="E155" s="5"/>
      <c r="F155" s="5"/>
      <c r="G155" s="5"/>
    </row>
    <row r="156" spans="1:7" ht="249.75" customHeight="1">
      <c r="A156" s="126" t="s">
        <v>113</v>
      </c>
      <c r="B156" s="126"/>
      <c r="C156" s="126"/>
      <c r="D156" s="126"/>
      <c r="E156" s="126"/>
      <c r="F156" s="126"/>
      <c r="G156" s="126"/>
    </row>
    <row r="157" spans="1:7" ht="15.75">
      <c r="A157" s="127"/>
      <c r="B157" s="5"/>
      <c r="C157" s="5"/>
      <c r="D157" s="5"/>
      <c r="E157" s="5"/>
      <c r="F157" s="5"/>
      <c r="G157" s="5"/>
    </row>
    <row r="158" spans="1:7" ht="204.75" customHeight="1">
      <c r="A158" s="126" t="s">
        <v>114</v>
      </c>
      <c r="B158" s="126"/>
      <c r="C158" s="126"/>
      <c r="D158" s="126"/>
      <c r="E158" s="126"/>
      <c r="F158" s="126"/>
      <c r="G158" s="126"/>
    </row>
    <row r="159" spans="1:7" ht="15.75">
      <c r="A159" s="127"/>
      <c r="B159" s="5"/>
      <c r="C159" s="5"/>
      <c r="D159" s="5"/>
      <c r="E159" s="5"/>
      <c r="F159" s="5"/>
      <c r="G159" s="5"/>
    </row>
    <row r="160" spans="1:7" ht="81.75" customHeight="1">
      <c r="A160" s="126" t="s">
        <v>115</v>
      </c>
      <c r="B160" s="126"/>
      <c r="C160" s="126"/>
      <c r="D160" s="126"/>
      <c r="E160" s="126"/>
      <c r="F160" s="126"/>
      <c r="G160" s="126"/>
    </row>
    <row r="161" spans="1:7" ht="15.75">
      <c r="A161" s="127"/>
      <c r="B161" s="5"/>
      <c r="C161" s="5"/>
      <c r="D161" s="5"/>
      <c r="E161" s="5"/>
      <c r="F161" s="5"/>
      <c r="G161" s="5"/>
    </row>
    <row r="162" spans="1:7" ht="15.75" customHeight="1">
      <c r="A162" s="82" t="s">
        <v>116</v>
      </c>
      <c r="B162" s="82"/>
      <c r="C162" s="82"/>
      <c r="D162" s="82"/>
      <c r="E162" s="82"/>
      <c r="F162" s="82"/>
      <c r="G162" s="82"/>
    </row>
    <row r="163" spans="1:7" ht="15.75">
      <c r="A163" s="114"/>
      <c r="B163" s="114"/>
      <c r="C163" s="114"/>
      <c r="D163" s="114"/>
      <c r="E163" s="114"/>
      <c r="F163" s="114"/>
      <c r="G163" s="114"/>
    </row>
    <row r="164" spans="1:7" ht="15.75" customHeight="1">
      <c r="A164" s="57" t="s">
        <v>117</v>
      </c>
      <c r="B164" s="57" t="s">
        <v>118</v>
      </c>
      <c r="C164" s="57"/>
      <c r="D164" s="57"/>
      <c r="E164" s="57"/>
      <c r="F164" s="117" t="s">
        <v>47</v>
      </c>
      <c r="G164" s="57" t="s">
        <v>39</v>
      </c>
    </row>
    <row r="165" spans="1:7" ht="25.5" customHeight="1">
      <c r="A165" s="49" t="s">
        <v>6</v>
      </c>
      <c r="B165" s="59" t="s">
        <v>119</v>
      </c>
      <c r="C165" s="59"/>
      <c r="D165" s="59"/>
      <c r="E165" s="59"/>
      <c r="F165" s="60">
        <v>0</v>
      </c>
      <c r="G165" s="129">
        <f>G135*F165</f>
        <v>0</v>
      </c>
    </row>
    <row r="166" spans="1:7" ht="15.75" customHeight="1">
      <c r="A166" s="21" t="s">
        <v>120</v>
      </c>
      <c r="B166" s="21"/>
      <c r="C166" s="21"/>
      <c r="D166" s="21"/>
      <c r="E166" s="21"/>
      <c r="F166" s="103">
        <v>0</v>
      </c>
      <c r="G166" s="130">
        <f>G165</f>
        <v>0</v>
      </c>
    </row>
    <row r="167" spans="1:7" ht="15.75" customHeight="1">
      <c r="A167" s="66" t="s">
        <v>121</v>
      </c>
      <c r="B167" s="66"/>
      <c r="C167" s="66"/>
      <c r="D167" s="66"/>
      <c r="E167" s="66"/>
      <c r="F167" s="66"/>
      <c r="G167" s="66"/>
    </row>
    <row r="168" spans="1:7" ht="15.75">
      <c r="A168" s="66"/>
      <c r="B168" s="66"/>
      <c r="C168" s="66"/>
      <c r="D168" s="66"/>
      <c r="E168" s="66"/>
      <c r="F168" s="66"/>
      <c r="G168" s="66"/>
    </row>
    <row r="169" spans="1:7" ht="15.75">
      <c r="A169" s="131"/>
      <c r="B169" s="12"/>
      <c r="C169" s="12"/>
      <c r="D169" s="12"/>
      <c r="E169" s="12"/>
      <c r="F169" s="132"/>
      <c r="G169" s="133"/>
    </row>
    <row r="170" spans="1:7" ht="15.75" customHeight="1">
      <c r="A170" s="28" t="s">
        <v>122</v>
      </c>
      <c r="B170" s="28"/>
      <c r="C170" s="28"/>
      <c r="D170" s="28"/>
      <c r="E170" s="28"/>
      <c r="F170" s="28"/>
      <c r="G170" s="28"/>
    </row>
    <row r="171" spans="1:7" ht="15.75" customHeight="1">
      <c r="A171" s="134"/>
      <c r="B171" s="134"/>
      <c r="C171" s="134"/>
      <c r="D171" s="134"/>
      <c r="E171" s="134"/>
      <c r="F171" s="134"/>
      <c r="G171" s="134"/>
    </row>
    <row r="172" spans="1:7" ht="15.75" customHeight="1">
      <c r="A172" s="57">
        <v>4</v>
      </c>
      <c r="B172" s="135" t="s">
        <v>123</v>
      </c>
      <c r="C172" s="135"/>
      <c r="D172" s="135"/>
      <c r="E172" s="135"/>
      <c r="F172" s="21"/>
      <c r="G172" s="57" t="s">
        <v>39</v>
      </c>
    </row>
    <row r="173" spans="1:7" ht="15.75" customHeight="1">
      <c r="A173" s="49" t="s">
        <v>101</v>
      </c>
      <c r="B173" s="59" t="s">
        <v>102</v>
      </c>
      <c r="C173" s="59"/>
      <c r="D173" s="59"/>
      <c r="E173" s="59"/>
      <c r="F173" s="60">
        <f>F146</f>
        <v>0.1241</v>
      </c>
      <c r="G173" s="136">
        <f>G146</f>
        <v>521.833740243216</v>
      </c>
    </row>
    <row r="174" spans="1:7" ht="15.75" customHeight="1">
      <c r="A174" s="121" t="s">
        <v>117</v>
      </c>
      <c r="B174" s="59" t="s">
        <v>118</v>
      </c>
      <c r="C174" s="59"/>
      <c r="D174" s="59"/>
      <c r="E174" s="59"/>
      <c r="F174" s="62">
        <f>F166</f>
        <v>0</v>
      </c>
      <c r="G174" s="136">
        <f>G166</f>
        <v>0</v>
      </c>
    </row>
    <row r="175" spans="1:7" ht="15.75" customHeight="1">
      <c r="A175" s="102"/>
      <c r="B175" s="83" t="s">
        <v>93</v>
      </c>
      <c r="C175" s="83"/>
      <c r="D175" s="83"/>
      <c r="E175" s="83"/>
      <c r="F175" s="103">
        <f>F173</f>
        <v>0.1241</v>
      </c>
      <c r="G175" s="104">
        <f>G173+G174</f>
        <v>521.833740243216</v>
      </c>
    </row>
    <row r="176" spans="1:7" ht="15.75">
      <c r="A176" s="5"/>
      <c r="B176" s="5"/>
      <c r="C176" s="5"/>
      <c r="D176" s="5"/>
      <c r="E176" s="5"/>
      <c r="F176" s="5"/>
      <c r="G176" s="5"/>
    </row>
    <row r="177" spans="1:7" ht="15.75">
      <c r="A177" s="54" t="s">
        <v>124</v>
      </c>
      <c r="B177" s="54"/>
      <c r="C177" s="54"/>
      <c r="D177" s="54"/>
      <c r="E177" s="54"/>
      <c r="F177" s="54"/>
      <c r="G177" s="54"/>
    </row>
    <row r="178" spans="1:7" ht="15.75">
      <c r="A178" s="5"/>
      <c r="B178" s="5"/>
      <c r="C178" s="5"/>
      <c r="D178" s="5"/>
      <c r="E178" s="5"/>
      <c r="F178" s="5"/>
      <c r="G178" s="5"/>
    </row>
    <row r="179" spans="1:7" ht="15.75" customHeight="1">
      <c r="A179" s="21">
        <v>5</v>
      </c>
      <c r="B179" s="21" t="s">
        <v>125</v>
      </c>
      <c r="C179" s="21"/>
      <c r="D179" s="21"/>
      <c r="E179" s="21"/>
      <c r="F179" s="21" t="s">
        <v>39</v>
      </c>
      <c r="G179" s="21"/>
    </row>
    <row r="180" spans="1:7" ht="15.75" customHeight="1">
      <c r="A180" s="14" t="s">
        <v>6</v>
      </c>
      <c r="B180" s="98" t="s">
        <v>126</v>
      </c>
      <c r="C180" s="98"/>
      <c r="D180" s="98"/>
      <c r="E180" s="98"/>
      <c r="F180" s="119">
        <v>60.38</v>
      </c>
      <c r="G180" s="119"/>
    </row>
    <row r="181" spans="1:7" ht="15.75" customHeight="1">
      <c r="A181" s="138"/>
      <c r="B181" s="21" t="s">
        <v>41</v>
      </c>
      <c r="C181" s="21"/>
      <c r="D181" s="21"/>
      <c r="E181" s="21"/>
      <c r="F181" s="139">
        <f>SUM(F180:F180)</f>
        <v>60.38</v>
      </c>
      <c r="G181" s="139"/>
    </row>
    <row r="182" spans="1:7" ht="15.75">
      <c r="A182" s="5"/>
      <c r="B182" s="5"/>
      <c r="C182" s="5"/>
      <c r="D182" s="5"/>
      <c r="E182" s="5"/>
      <c r="F182" s="5"/>
      <c r="G182" s="5"/>
    </row>
    <row r="183" spans="1:7" ht="15.75" customHeight="1">
      <c r="A183" s="79" t="s">
        <v>130</v>
      </c>
      <c r="B183" s="79"/>
      <c r="C183" s="79"/>
      <c r="D183" s="79"/>
      <c r="E183" s="79"/>
      <c r="F183" s="79"/>
      <c r="G183" s="79"/>
    </row>
    <row r="184" spans="1:7" ht="15.75">
      <c r="A184" s="43"/>
      <c r="B184" s="5"/>
      <c r="C184" s="5"/>
      <c r="D184" s="5"/>
      <c r="E184" s="5"/>
      <c r="F184" s="5"/>
      <c r="G184" s="5"/>
    </row>
    <row r="185" spans="1:7" ht="15.75" customHeight="1">
      <c r="A185" s="140" t="s">
        <v>131</v>
      </c>
      <c r="B185" s="140"/>
      <c r="C185" s="140"/>
      <c r="D185" s="140"/>
      <c r="E185" s="140"/>
      <c r="F185" s="140"/>
      <c r="G185" s="140"/>
    </row>
    <row r="186" spans="1:7" ht="15.75">
      <c r="A186" s="141"/>
      <c r="B186" s="141"/>
      <c r="C186" s="141"/>
      <c r="D186" s="141"/>
      <c r="E186" s="141"/>
      <c r="F186" s="141"/>
      <c r="G186" s="141"/>
    </row>
    <row r="187" spans="1:7" ht="25.5" customHeight="1">
      <c r="A187" s="69" t="s">
        <v>132</v>
      </c>
      <c r="B187" s="69"/>
      <c r="C187" s="69"/>
      <c r="D187" s="69"/>
      <c r="E187" s="69"/>
      <c r="F187" s="69"/>
      <c r="G187" s="142">
        <f>F48+F111+G121+G175+F181</f>
        <v>4787.159270003216</v>
      </c>
    </row>
    <row r="188" spans="1:7" ht="15.75">
      <c r="A188" s="5"/>
      <c r="B188" s="11"/>
      <c r="C188" s="11"/>
      <c r="D188" s="11"/>
      <c r="E188" s="11"/>
      <c r="F188" s="11"/>
      <c r="G188" s="143">
        <f>G187+G190</f>
        <v>4930.774048103312</v>
      </c>
    </row>
    <row r="189" spans="1:7" ht="15.75" customHeight="1">
      <c r="A189" s="52">
        <v>6</v>
      </c>
      <c r="B189" s="144" t="s">
        <v>133</v>
      </c>
      <c r="C189" s="144"/>
      <c r="D189" s="144"/>
      <c r="E189" s="144"/>
      <c r="F189" s="144" t="s">
        <v>47</v>
      </c>
      <c r="G189" s="145" t="s">
        <v>39</v>
      </c>
    </row>
    <row r="190" spans="1:7" ht="15.75" customHeight="1">
      <c r="A190" s="146" t="s">
        <v>6</v>
      </c>
      <c r="B190" s="147" t="s">
        <v>134</v>
      </c>
      <c r="C190" s="147"/>
      <c r="D190" s="147"/>
      <c r="E190" s="147"/>
      <c r="F190" s="148">
        <v>0.03</v>
      </c>
      <c r="G190" s="149">
        <f>G187*F190</f>
        <v>143.6147781000965</v>
      </c>
    </row>
    <row r="191" spans="1:7" ht="15.75" customHeight="1">
      <c r="A191" s="150" t="s">
        <v>9</v>
      </c>
      <c r="B191" s="37" t="s">
        <v>135</v>
      </c>
      <c r="C191" s="37"/>
      <c r="D191" s="37"/>
      <c r="E191" s="37"/>
      <c r="F191" s="151">
        <v>0.08599</v>
      </c>
      <c r="G191" s="152">
        <f>(G187+G190)*F191</f>
        <v>423.9972603964038</v>
      </c>
    </row>
    <row r="192" spans="1:7" ht="15.75" customHeight="1">
      <c r="A192" s="150" t="s">
        <v>12</v>
      </c>
      <c r="B192" s="37" t="s">
        <v>136</v>
      </c>
      <c r="C192" s="37"/>
      <c r="D192" s="37"/>
      <c r="E192" s="37"/>
      <c r="F192" s="151"/>
      <c r="G192" s="152"/>
    </row>
    <row r="193" spans="1:7" ht="15.75" customHeight="1">
      <c r="A193" s="150"/>
      <c r="B193" s="37" t="s">
        <v>137</v>
      </c>
      <c r="C193" s="37"/>
      <c r="D193" s="37"/>
      <c r="E193" s="37"/>
      <c r="F193" s="151">
        <v>0.076</v>
      </c>
      <c r="G193" s="152">
        <f aca="true" t="shared" si="2" ref="G193:G195">SUM($G$187,$G$190,$G$191)/0.8575*F193</f>
        <v>474.5919760302956</v>
      </c>
    </row>
    <row r="194" spans="1:7" ht="15.75" customHeight="1">
      <c r="A194" s="150"/>
      <c r="B194" s="37" t="s">
        <v>138</v>
      </c>
      <c r="C194" s="37"/>
      <c r="D194" s="37"/>
      <c r="E194" s="37"/>
      <c r="F194" s="151">
        <v>0.0165</v>
      </c>
      <c r="G194" s="152">
        <f t="shared" si="2"/>
        <v>103.0364158486826</v>
      </c>
    </row>
    <row r="195" spans="1:7" ht="15.75" customHeight="1">
      <c r="A195" s="150"/>
      <c r="B195" s="37" t="s">
        <v>139</v>
      </c>
      <c r="C195" s="37"/>
      <c r="D195" s="37"/>
      <c r="E195" s="37"/>
      <c r="F195" s="151">
        <v>0.05</v>
      </c>
      <c r="G195" s="152">
        <f t="shared" si="2"/>
        <v>312.23156317782605</v>
      </c>
    </row>
    <row r="196" spans="1:7" ht="15.75" customHeight="1">
      <c r="A196" s="154"/>
      <c r="B196" s="155" t="s">
        <v>41</v>
      </c>
      <c r="C196" s="155"/>
      <c r="D196" s="155"/>
      <c r="E196" s="155"/>
      <c r="F196" s="156">
        <f>SUM(F190:F195)</f>
        <v>0.25849</v>
      </c>
      <c r="G196" s="53">
        <f>SUM(G190:G195)</f>
        <v>1457.4719935533046</v>
      </c>
    </row>
    <row r="197" spans="1:7" ht="15.75">
      <c r="A197" s="5"/>
      <c r="B197" s="5"/>
      <c r="C197" s="5"/>
      <c r="D197" s="5"/>
      <c r="E197" s="5"/>
      <c r="F197" s="5"/>
      <c r="G197" s="5"/>
    </row>
    <row r="198" spans="1:7" ht="15.75" customHeight="1">
      <c r="A198" s="32" t="s">
        <v>140</v>
      </c>
      <c r="B198" s="32"/>
      <c r="C198" s="32"/>
      <c r="D198" s="32"/>
      <c r="E198" s="32"/>
      <c r="F198" s="32"/>
      <c r="G198" s="32"/>
    </row>
    <row r="199" spans="1:7" ht="15.75" customHeight="1">
      <c r="A199" s="32" t="s">
        <v>141</v>
      </c>
      <c r="B199" s="32"/>
      <c r="C199" s="32"/>
      <c r="D199" s="32"/>
      <c r="E199" s="32"/>
      <c r="F199" s="32"/>
      <c r="G199" s="32"/>
    </row>
    <row r="200" spans="1:7" ht="15.75">
      <c r="A200" s="141" t="s">
        <v>142</v>
      </c>
      <c r="B200" s="141"/>
      <c r="C200" s="141"/>
      <c r="D200" s="141"/>
      <c r="E200" s="141"/>
      <c r="F200" s="141"/>
      <c r="G200" s="141"/>
    </row>
    <row r="201" spans="1:7" ht="15.75">
      <c r="A201" s="141" t="s">
        <v>143</v>
      </c>
      <c r="B201" s="141"/>
      <c r="C201" s="141"/>
      <c r="D201" s="141"/>
      <c r="E201" s="141"/>
      <c r="F201" s="141"/>
      <c r="G201" s="141"/>
    </row>
    <row r="202" spans="1:7" ht="48" customHeight="1">
      <c r="A202" s="157" t="s">
        <v>144</v>
      </c>
      <c r="B202" s="157"/>
      <c r="C202" s="157"/>
      <c r="D202" s="157"/>
      <c r="E202" s="157"/>
      <c r="F202" s="157"/>
      <c r="G202" s="157"/>
    </row>
    <row r="203" spans="1:7" ht="48" customHeight="1">
      <c r="A203" s="158" t="s">
        <v>145</v>
      </c>
      <c r="B203" s="158"/>
      <c r="C203" s="158"/>
      <c r="D203" s="158"/>
      <c r="E203" s="158"/>
      <c r="F203" s="158"/>
      <c r="G203" s="158"/>
    </row>
    <row r="204" spans="1:7" ht="15.75">
      <c r="A204" s="141"/>
      <c r="B204" s="11"/>
      <c r="C204" s="11"/>
      <c r="D204" s="11"/>
      <c r="E204" s="11"/>
      <c r="F204" s="11"/>
      <c r="G204" s="11"/>
    </row>
    <row r="205" spans="1:7" ht="15.75">
      <c r="A205" s="141"/>
      <c r="B205" s="11"/>
      <c r="C205" s="11"/>
      <c r="D205" s="11"/>
      <c r="E205" s="11"/>
      <c r="F205" s="11"/>
      <c r="G205" s="11"/>
    </row>
    <row r="206" spans="1:7" ht="15.75">
      <c r="A206" s="141"/>
      <c r="B206" s="11"/>
      <c r="C206" s="11"/>
      <c r="D206" s="11"/>
      <c r="E206" s="11"/>
      <c r="F206" s="11"/>
      <c r="G206" s="11"/>
    </row>
    <row r="207" spans="1:7" ht="15.75">
      <c r="A207" s="141"/>
      <c r="B207" s="11"/>
      <c r="C207" s="11"/>
      <c r="D207" s="11"/>
      <c r="E207" s="11"/>
      <c r="F207" s="11"/>
      <c r="G207" s="11"/>
    </row>
    <row r="208" spans="1:7" ht="15.75" customHeight="1">
      <c r="A208" s="28" t="s">
        <v>146</v>
      </c>
      <c r="B208" s="28"/>
      <c r="C208" s="28"/>
      <c r="D208" s="28"/>
      <c r="E208" s="28"/>
      <c r="F208" s="28"/>
      <c r="G208" s="28"/>
    </row>
    <row r="209" spans="1:7" ht="15.75">
      <c r="A209" s="34"/>
      <c r="B209" s="34"/>
      <c r="C209" s="34"/>
      <c r="D209" s="34"/>
      <c r="E209" s="34"/>
      <c r="F209" s="34"/>
      <c r="G209" s="34"/>
    </row>
    <row r="210" spans="1:7" ht="25.5" customHeight="1">
      <c r="A210" s="159"/>
      <c r="B210" s="95" t="s">
        <v>147</v>
      </c>
      <c r="C210" s="95"/>
      <c r="D210" s="95"/>
      <c r="E210" s="95"/>
      <c r="F210" s="95" t="s">
        <v>148</v>
      </c>
      <c r="G210" s="95"/>
    </row>
    <row r="211" spans="1:7" ht="15.75" customHeight="1">
      <c r="A211" s="36" t="s">
        <v>6</v>
      </c>
      <c r="B211" s="37" t="s">
        <v>149</v>
      </c>
      <c r="C211" s="37"/>
      <c r="D211" s="37"/>
      <c r="E211" s="37"/>
      <c r="F211" s="160">
        <f>F48</f>
        <v>2241.65</v>
      </c>
      <c r="G211" s="160"/>
    </row>
    <row r="212" spans="1:7" ht="25.5" customHeight="1">
      <c r="A212" s="36" t="s">
        <v>9</v>
      </c>
      <c r="B212" s="37" t="s">
        <v>150</v>
      </c>
      <c r="C212" s="37"/>
      <c r="D212" s="37"/>
      <c r="E212" s="37"/>
      <c r="F212" s="160">
        <f>F111</f>
        <v>1803.96980768</v>
      </c>
      <c r="G212" s="160"/>
    </row>
    <row r="213" spans="1:7" ht="15.75" customHeight="1">
      <c r="A213" s="36" t="s">
        <v>12</v>
      </c>
      <c r="B213" s="37" t="s">
        <v>151</v>
      </c>
      <c r="C213" s="37"/>
      <c r="D213" s="37"/>
      <c r="E213" s="37"/>
      <c r="F213" s="160">
        <f>G121</f>
        <v>159.32572208000002</v>
      </c>
      <c r="G213" s="160"/>
    </row>
    <row r="214" spans="1:7" ht="15.75" customHeight="1">
      <c r="A214" s="36" t="s">
        <v>15</v>
      </c>
      <c r="B214" s="37" t="s">
        <v>152</v>
      </c>
      <c r="C214" s="37"/>
      <c r="D214" s="37"/>
      <c r="E214" s="37"/>
      <c r="F214" s="160">
        <f>G175</f>
        <v>521.833740243216</v>
      </c>
      <c r="G214" s="160"/>
    </row>
    <row r="215" spans="1:7" ht="15.75" customHeight="1">
      <c r="A215" s="36" t="s">
        <v>62</v>
      </c>
      <c r="B215" s="37" t="s">
        <v>153</v>
      </c>
      <c r="C215" s="37"/>
      <c r="D215" s="37"/>
      <c r="E215" s="37"/>
      <c r="F215" s="160">
        <f>F181</f>
        <v>60.38</v>
      </c>
      <c r="G215" s="160"/>
    </row>
    <row r="216" spans="1:7" ht="15.75" customHeight="1">
      <c r="A216" s="38" t="s">
        <v>154</v>
      </c>
      <c r="B216" s="38"/>
      <c r="C216" s="38"/>
      <c r="D216" s="38"/>
      <c r="E216" s="38"/>
      <c r="F216" s="115">
        <f>F211+F212+F213+F214+F215</f>
        <v>4787.159270003216</v>
      </c>
      <c r="G216" s="115"/>
    </row>
    <row r="217" spans="1:7" ht="15.75" customHeight="1">
      <c r="A217" s="36" t="s">
        <v>64</v>
      </c>
      <c r="B217" s="37" t="s">
        <v>155</v>
      </c>
      <c r="C217" s="37"/>
      <c r="D217" s="37"/>
      <c r="E217" s="37"/>
      <c r="F217" s="160">
        <f>G196</f>
        <v>1457.4719935533046</v>
      </c>
      <c r="G217" s="160"/>
    </row>
    <row r="218" spans="1:7" ht="15.75" customHeight="1">
      <c r="A218" s="22" t="s">
        <v>156</v>
      </c>
      <c r="B218" s="22"/>
      <c r="C218" s="22"/>
      <c r="D218" s="22"/>
      <c r="E218" s="22"/>
      <c r="F218" s="161">
        <f>F216+F217</f>
        <v>6244.631263556521</v>
      </c>
      <c r="G218" s="161"/>
    </row>
    <row r="219" spans="1:7" ht="15.75">
      <c r="A219" s="163"/>
      <c r="B219" s="163"/>
      <c r="C219" s="163"/>
      <c r="D219" s="163"/>
      <c r="E219" s="163"/>
      <c r="F219" s="163"/>
      <c r="G219" s="163"/>
    </row>
    <row r="220" spans="1:7" ht="15.75" customHeight="1">
      <c r="A220" s="28" t="s">
        <v>157</v>
      </c>
      <c r="B220" s="28"/>
      <c r="C220" s="28"/>
      <c r="D220" s="28"/>
      <c r="E220" s="28"/>
      <c r="F220" s="28"/>
      <c r="G220" s="28"/>
    </row>
    <row r="221" spans="1:7" ht="15.75">
      <c r="A221" s="5"/>
      <c r="B221" s="5"/>
      <c r="C221" s="5"/>
      <c r="D221" s="5"/>
      <c r="E221" s="5"/>
      <c r="F221" s="5"/>
      <c r="G221" s="5"/>
    </row>
    <row r="222" spans="1:7" ht="59.25" customHeight="1">
      <c r="A222" s="21" t="s">
        <v>158</v>
      </c>
      <c r="B222" s="21"/>
      <c r="C222" s="21" t="s">
        <v>159</v>
      </c>
      <c r="D222" s="21" t="s">
        <v>160</v>
      </c>
      <c r="E222" s="21" t="s">
        <v>161</v>
      </c>
      <c r="F222" s="21" t="s">
        <v>162</v>
      </c>
      <c r="G222" s="21" t="s">
        <v>163</v>
      </c>
    </row>
    <row r="223" spans="1:7" ht="15.75">
      <c r="A223" s="14" t="s">
        <v>164</v>
      </c>
      <c r="B223" s="23">
        <f>F35</f>
        <v>0</v>
      </c>
      <c r="C223" s="164">
        <f>F218</f>
        <v>6244.631263556521</v>
      </c>
      <c r="D223" s="14">
        <v>1</v>
      </c>
      <c r="E223" s="164">
        <f>C223*D223</f>
        <v>6244.631263556521</v>
      </c>
      <c r="F223" s="165">
        <v>2</v>
      </c>
      <c r="G223" s="164">
        <f>E223*F223</f>
        <v>12489.262527113042</v>
      </c>
    </row>
    <row r="224" spans="1:7" ht="15.75" customHeight="1">
      <c r="A224" s="21" t="s">
        <v>165</v>
      </c>
      <c r="B224" s="21"/>
      <c r="C224" s="21"/>
      <c r="D224" s="21"/>
      <c r="E224" s="21"/>
      <c r="F224" s="21"/>
      <c r="G224" s="175">
        <f>G223</f>
        <v>12489.262527113042</v>
      </c>
    </row>
    <row r="225" spans="1:7" ht="15.75">
      <c r="A225" s="5"/>
      <c r="B225" s="5"/>
      <c r="C225" s="5"/>
      <c r="D225" s="5"/>
      <c r="E225" s="5"/>
      <c r="F225" s="5"/>
      <c r="G225" s="5"/>
    </row>
    <row r="226" spans="1:7" ht="15.75" customHeight="1">
      <c r="A226" s="54" t="s">
        <v>166</v>
      </c>
      <c r="B226" s="54"/>
      <c r="C226" s="54"/>
      <c r="D226" s="54"/>
      <c r="E226" s="54"/>
      <c r="F226" s="54"/>
      <c r="G226" s="54"/>
    </row>
    <row r="227" spans="1:7" ht="15.75">
      <c r="A227" s="5"/>
      <c r="B227" s="5"/>
      <c r="C227" s="5"/>
      <c r="D227" s="5"/>
      <c r="E227" s="5"/>
      <c r="F227" s="5"/>
      <c r="G227" s="5"/>
    </row>
    <row r="228" spans="1:7" ht="15.75" customHeight="1">
      <c r="A228" s="138"/>
      <c r="B228" s="21" t="s">
        <v>167</v>
      </c>
      <c r="C228" s="21"/>
      <c r="D228" s="21"/>
      <c r="E228" s="21"/>
      <c r="F228" s="21"/>
      <c r="G228" s="21"/>
    </row>
    <row r="229" spans="1:7" ht="15.75" customHeight="1">
      <c r="A229" s="138"/>
      <c r="B229" s="168" t="s">
        <v>168</v>
      </c>
      <c r="C229" s="168"/>
      <c r="D229" s="168"/>
      <c r="E229" s="168"/>
      <c r="F229" s="21" t="s">
        <v>169</v>
      </c>
      <c r="G229" s="21"/>
    </row>
    <row r="230" spans="1:7" ht="15.75" customHeight="1">
      <c r="A230" s="58" t="s">
        <v>6</v>
      </c>
      <c r="B230" s="169" t="s">
        <v>170</v>
      </c>
      <c r="C230" s="169"/>
      <c r="D230" s="169"/>
      <c r="E230" s="169"/>
      <c r="F230" s="170">
        <f>E223</f>
        <v>6244.631263556521</v>
      </c>
      <c r="G230" s="170"/>
    </row>
    <row r="231" spans="1:7" ht="15.75" customHeight="1">
      <c r="A231" s="14" t="s">
        <v>9</v>
      </c>
      <c r="B231" s="169" t="s">
        <v>171</v>
      </c>
      <c r="C231" s="169"/>
      <c r="D231" s="169"/>
      <c r="E231" s="169"/>
      <c r="F231" s="170">
        <f>G224</f>
        <v>12489.262527113042</v>
      </c>
      <c r="G231" s="170"/>
    </row>
    <row r="232" spans="1:7" ht="36.75" customHeight="1">
      <c r="A232" s="14" t="s">
        <v>12</v>
      </c>
      <c r="B232" s="37" t="s">
        <v>172</v>
      </c>
      <c r="C232" s="37"/>
      <c r="D232" s="37"/>
      <c r="E232" s="37"/>
      <c r="F232" s="171">
        <f>F231*12</f>
        <v>149871.15032535652</v>
      </c>
      <c r="G232" s="171"/>
    </row>
    <row r="233" spans="1:7" ht="15.75">
      <c r="A233" s="5"/>
      <c r="B233" s="5"/>
      <c r="C233" s="5"/>
      <c r="D233" s="5"/>
      <c r="E233" s="5"/>
      <c r="F233" s="5"/>
      <c r="G233" s="5"/>
    </row>
    <row r="234" spans="1:7" ht="15.75" customHeight="1">
      <c r="A234" s="172" t="s">
        <v>173</v>
      </c>
      <c r="B234" s="172"/>
      <c r="C234" s="172"/>
      <c r="D234" s="172"/>
      <c r="E234" s="172"/>
      <c r="F234" s="172"/>
      <c r="G234" s="172"/>
    </row>
    <row r="235" spans="1:7" ht="15.75">
      <c r="A235" s="1"/>
      <c r="B235" s="1"/>
      <c r="C235" s="1"/>
      <c r="D235" s="1"/>
      <c r="E235" s="1"/>
      <c r="F235" s="1"/>
      <c r="G235" s="1"/>
    </row>
    <row r="236" spans="1:7" ht="15.75">
      <c r="A236" s="1"/>
      <c r="B236" s="1"/>
      <c r="C236" s="1"/>
      <c r="D236" s="1"/>
      <c r="E236" s="1"/>
      <c r="F236" s="1"/>
      <c r="G236" s="1"/>
    </row>
    <row r="237" spans="1:7" ht="99.75" customHeight="1">
      <c r="A237" s="173" t="s">
        <v>174</v>
      </c>
      <c r="B237" s="173"/>
      <c r="C237" s="173"/>
      <c r="D237" s="173"/>
      <c r="E237" s="173"/>
      <c r="F237" s="173"/>
      <c r="G237" s="173"/>
    </row>
  </sheetData>
  <sheetProtection selectLockedCells="1" selectUnlockedCells="1"/>
  <mergeCells count="19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A96:E96"/>
    <mergeCell ref="F96:G96"/>
    <mergeCell ref="A98:G98"/>
    <mergeCell ref="A99:G99"/>
    <mergeCell ref="A100:G101"/>
    <mergeCell ref="A102:G102"/>
    <mergeCell ref="A103:G103"/>
    <mergeCell ref="B104:G104"/>
    <mergeCell ref="A105:G105"/>
    <mergeCell ref="B107:E107"/>
    <mergeCell ref="F107:G107"/>
    <mergeCell ref="B108:E108"/>
    <mergeCell ref="F108:G108"/>
    <mergeCell ref="B109:E109"/>
    <mergeCell ref="F109:G109"/>
    <mergeCell ref="B110:E110"/>
    <mergeCell ref="F110:G110"/>
    <mergeCell ref="A111:E111"/>
    <mergeCell ref="F111:G111"/>
    <mergeCell ref="A113:G113"/>
    <mergeCell ref="B115:E115"/>
    <mergeCell ref="B116:E116"/>
    <mergeCell ref="B117:E117"/>
    <mergeCell ref="B118:E118"/>
    <mergeCell ref="B119:E119"/>
    <mergeCell ref="B120:E120"/>
    <mergeCell ref="B121:E121"/>
    <mergeCell ref="A123:G126"/>
    <mergeCell ref="A128:G128"/>
    <mergeCell ref="A129:G129"/>
    <mergeCell ref="A131:G131"/>
    <mergeCell ref="A133:G133"/>
    <mergeCell ref="A135:F135"/>
    <mergeCell ref="A137:G137"/>
    <mergeCell ref="B139:E139"/>
    <mergeCell ref="B140:E140"/>
    <mergeCell ref="B141:E141"/>
    <mergeCell ref="B142:E142"/>
    <mergeCell ref="B143:E143"/>
    <mergeCell ref="B144:E144"/>
    <mergeCell ref="B145:E145"/>
    <mergeCell ref="B146:E146"/>
    <mergeCell ref="A148:G149"/>
    <mergeCell ref="A150:G150"/>
    <mergeCell ref="A152:G152"/>
    <mergeCell ref="A154:G154"/>
    <mergeCell ref="A156:G156"/>
    <mergeCell ref="A158:G158"/>
    <mergeCell ref="A160:G160"/>
    <mergeCell ref="A162:G162"/>
    <mergeCell ref="B164:E164"/>
    <mergeCell ref="B165:E165"/>
    <mergeCell ref="A166:E166"/>
    <mergeCell ref="A167:G168"/>
    <mergeCell ref="A170:G170"/>
    <mergeCell ref="A171:G171"/>
    <mergeCell ref="B172:E172"/>
    <mergeCell ref="B173:E173"/>
    <mergeCell ref="B174:E174"/>
    <mergeCell ref="B175:E175"/>
    <mergeCell ref="A177:G177"/>
    <mergeCell ref="B179:E179"/>
    <mergeCell ref="F179:G179"/>
    <mergeCell ref="B180:E180"/>
    <mergeCell ref="F180:G180"/>
    <mergeCell ref="B181:E181"/>
    <mergeCell ref="F181:G181"/>
    <mergeCell ref="A183:G183"/>
    <mergeCell ref="A185:G185"/>
    <mergeCell ref="A187:F187"/>
    <mergeCell ref="B189:E189"/>
    <mergeCell ref="B190:E190"/>
    <mergeCell ref="B191:E191"/>
    <mergeCell ref="B192:E192"/>
    <mergeCell ref="B193:E193"/>
    <mergeCell ref="B194:E194"/>
    <mergeCell ref="B195:E195"/>
    <mergeCell ref="B196:E196"/>
    <mergeCell ref="A198:G198"/>
    <mergeCell ref="A199:G199"/>
    <mergeCell ref="A202:G202"/>
    <mergeCell ref="A203:G203"/>
    <mergeCell ref="A208:G208"/>
    <mergeCell ref="B210:E210"/>
    <mergeCell ref="F210:G210"/>
    <mergeCell ref="B211:E211"/>
    <mergeCell ref="F211:G211"/>
    <mergeCell ref="B212:E212"/>
    <mergeCell ref="F212:G212"/>
    <mergeCell ref="B213:E213"/>
    <mergeCell ref="F213:G213"/>
    <mergeCell ref="B214:E214"/>
    <mergeCell ref="F214:G214"/>
    <mergeCell ref="B215:E215"/>
    <mergeCell ref="F215:G215"/>
    <mergeCell ref="A216:E216"/>
    <mergeCell ref="F216:G216"/>
    <mergeCell ref="B217:E217"/>
    <mergeCell ref="F217:G217"/>
    <mergeCell ref="A218:E218"/>
    <mergeCell ref="F218:G218"/>
    <mergeCell ref="A220:G220"/>
    <mergeCell ref="A222:B222"/>
    <mergeCell ref="A224:F224"/>
    <mergeCell ref="A226:G226"/>
    <mergeCell ref="B228:G228"/>
    <mergeCell ref="B229:E229"/>
    <mergeCell ref="F229:G229"/>
    <mergeCell ref="B230:E230"/>
    <mergeCell ref="F230:G230"/>
    <mergeCell ref="B231:E231"/>
    <mergeCell ref="F231:G231"/>
    <mergeCell ref="B232:E232"/>
    <mergeCell ref="F232:G232"/>
    <mergeCell ref="A234:G234"/>
    <mergeCell ref="A237:G237"/>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G240"/>
  <sheetViews>
    <sheetView zoomScale="130" zoomScaleNormal="130" workbookViewId="0" topLeftCell="A217">
      <selection activeCell="B236" sqref="B236"/>
    </sheetView>
  </sheetViews>
  <sheetFormatPr defaultColWidth="9.00390625" defaultRowHeight="14.25"/>
  <cols>
    <col min="1" max="6" width="10.375" style="0" customWidth="1"/>
    <col min="7" max="7" width="12.87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180</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0.25" customHeight="1">
      <c r="A20" s="23" t="s">
        <v>21</v>
      </c>
      <c r="B20" s="24" t="s">
        <v>186</v>
      </c>
      <c r="C20" s="24"/>
      <c r="D20" s="24"/>
      <c r="E20" s="24"/>
      <c r="F20" s="24">
        <v>227</v>
      </c>
      <c r="G20" s="24"/>
    </row>
    <row r="21" spans="1:7" ht="15.75">
      <c r="A21" s="25"/>
      <c r="B21" s="25"/>
      <c r="C21" s="25"/>
      <c r="D21" s="25"/>
      <c r="E21" s="25"/>
      <c r="F21" s="25"/>
      <c r="G21" s="25"/>
    </row>
    <row r="22" spans="1:7" ht="15.75" customHeight="1">
      <c r="A22" s="26" t="s">
        <v>23</v>
      </c>
      <c r="B22" s="26"/>
      <c r="C22" s="26"/>
      <c r="D22" s="26"/>
      <c r="E22" s="26"/>
      <c r="F22" s="26"/>
      <c r="G22" s="26"/>
    </row>
    <row r="23" spans="1:7" ht="15.75">
      <c r="A23" s="26"/>
      <c r="B23" s="26"/>
      <c r="C23" s="26"/>
      <c r="D23" s="26"/>
      <c r="E23" s="26"/>
      <c r="F23" s="26"/>
      <c r="G23" s="26"/>
    </row>
    <row r="24" spans="1:7" ht="15.75" customHeight="1">
      <c r="A24" s="26" t="s">
        <v>24</v>
      </c>
      <c r="B24" s="26"/>
      <c r="C24" s="26"/>
      <c r="D24" s="26"/>
      <c r="E24" s="26"/>
      <c r="F24" s="26"/>
      <c r="G24" s="26"/>
    </row>
    <row r="25" spans="1:7" ht="19.5" customHeight="1">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4.75" customHeight="1">
      <c r="A35" s="36">
        <v>1</v>
      </c>
      <c r="B35" s="37" t="s">
        <v>29</v>
      </c>
      <c r="C35" s="37"/>
      <c r="D35" s="37"/>
      <c r="E35" s="37"/>
      <c r="F35" s="38" t="s">
        <v>186</v>
      </c>
      <c r="G35" s="38"/>
    </row>
    <row r="36" spans="1:7" ht="15.75" customHeight="1">
      <c r="A36" s="36">
        <v>2</v>
      </c>
      <c r="B36" s="37" t="s">
        <v>31</v>
      </c>
      <c r="C36" s="37"/>
      <c r="D36" s="37"/>
      <c r="E36" s="37"/>
      <c r="F36" s="39"/>
      <c r="G36" s="39"/>
    </row>
    <row r="37" spans="1:7" ht="15.75" customHeight="1">
      <c r="A37" s="36">
        <v>3</v>
      </c>
      <c r="B37" s="37" t="s">
        <v>33</v>
      </c>
      <c r="C37" s="37"/>
      <c r="D37" s="37"/>
      <c r="E37" s="37"/>
      <c r="F37" s="40">
        <v>0</v>
      </c>
      <c r="G37" s="40"/>
    </row>
    <row r="38" spans="1:7" ht="15.75" customHeight="1">
      <c r="A38" s="36">
        <v>4</v>
      </c>
      <c r="B38" s="37" t="s">
        <v>34</v>
      </c>
      <c r="C38" s="37"/>
      <c r="D38" s="37"/>
      <c r="E38" s="37"/>
      <c r="F38" s="41">
        <v>44743</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v>0</v>
      </c>
      <c r="G47" s="51"/>
    </row>
    <row r="48" spans="1:7" ht="15.75" customHeight="1">
      <c r="A48" s="52" t="s">
        <v>41</v>
      </c>
      <c r="B48" s="52"/>
      <c r="C48" s="52"/>
      <c r="D48" s="52"/>
      <c r="E48" s="52"/>
      <c r="F48" s="53">
        <f>SUM(F47)</f>
        <v>0</v>
      </c>
      <c r="G48" s="53"/>
    </row>
    <row r="49" spans="1:7" ht="15.75" customHeight="1">
      <c r="A49" s="47" t="s">
        <v>42</v>
      </c>
      <c r="B49" s="47"/>
      <c r="C49" s="47"/>
      <c r="D49" s="47"/>
      <c r="E49" s="47"/>
      <c r="F49" s="47"/>
      <c r="G49" s="47"/>
    </row>
    <row r="50" spans="1:7" ht="15.75">
      <c r="A50" s="47"/>
      <c r="B50" s="47"/>
      <c r="C50" s="47"/>
      <c r="D50" s="47"/>
      <c r="E50" s="47"/>
      <c r="F50" s="47"/>
      <c r="G50" s="47"/>
    </row>
    <row r="51" spans="1:7" ht="15.75">
      <c r="A51" s="47"/>
      <c r="B51" s="47"/>
      <c r="C51" s="47"/>
      <c r="D51" s="47"/>
      <c r="E51" s="47"/>
      <c r="F51" s="47"/>
      <c r="G51" s="47"/>
    </row>
    <row r="52" spans="1:7" ht="15.75">
      <c r="A52" s="54" t="s">
        <v>43</v>
      </c>
      <c r="B52" s="54"/>
      <c r="C52" s="54"/>
      <c r="D52" s="54"/>
      <c r="E52" s="54"/>
      <c r="F52" s="54"/>
      <c r="G52" s="54"/>
    </row>
    <row r="53" spans="1:7" ht="15.75">
      <c r="A53" s="33"/>
      <c r="B53" s="34"/>
      <c r="C53" s="34"/>
      <c r="D53" s="34"/>
      <c r="E53" s="34"/>
      <c r="F53" s="34"/>
      <c r="G53" s="34"/>
    </row>
    <row r="54" spans="1:7" ht="15.75" customHeight="1">
      <c r="A54" s="55" t="s">
        <v>44</v>
      </c>
      <c r="B54" s="55"/>
      <c r="C54" s="55"/>
      <c r="D54" s="55"/>
      <c r="E54" s="55"/>
      <c r="F54" s="55"/>
      <c r="G54" s="55"/>
    </row>
    <row r="55" spans="1:7" ht="15.75">
      <c r="A55" s="56"/>
      <c r="B55" s="56"/>
      <c r="C55" s="56"/>
      <c r="D55" s="56"/>
      <c r="E55" s="56"/>
      <c r="F55" s="56"/>
      <c r="G55" s="56"/>
    </row>
    <row r="56" spans="1:7" ht="25.5" customHeight="1">
      <c r="A56" s="57" t="s">
        <v>45</v>
      </c>
      <c r="B56" s="57" t="s">
        <v>46</v>
      </c>
      <c r="C56" s="57"/>
      <c r="D56" s="57"/>
      <c r="E56" s="57"/>
      <c r="F56" s="57" t="s">
        <v>47</v>
      </c>
      <c r="G56" s="57" t="s">
        <v>39</v>
      </c>
    </row>
    <row r="57" spans="1:7" ht="15.75" customHeight="1">
      <c r="A57" s="58" t="s">
        <v>6</v>
      </c>
      <c r="B57" s="59" t="s">
        <v>48</v>
      </c>
      <c r="C57" s="59"/>
      <c r="D57" s="59"/>
      <c r="E57" s="59"/>
      <c r="F57" s="60">
        <v>0.0833</v>
      </c>
      <c r="G57" s="61">
        <f>F48*F57</f>
        <v>0</v>
      </c>
    </row>
    <row r="58" spans="1:7" ht="15.75" customHeight="1">
      <c r="A58" s="58" t="s">
        <v>9</v>
      </c>
      <c r="B58" s="59" t="s">
        <v>49</v>
      </c>
      <c r="C58" s="59"/>
      <c r="D58" s="59"/>
      <c r="E58" s="59"/>
      <c r="F58" s="62">
        <v>0.0833</v>
      </c>
      <c r="G58" s="61">
        <f>F48*F58</f>
        <v>0</v>
      </c>
    </row>
    <row r="59" spans="1:7" ht="15.75">
      <c r="A59" s="14" t="s">
        <v>12</v>
      </c>
      <c r="B59" s="63" t="s">
        <v>50</v>
      </c>
      <c r="C59" s="63"/>
      <c r="D59" s="63"/>
      <c r="E59" s="63"/>
      <c r="F59" s="62">
        <v>0.0278</v>
      </c>
      <c r="G59" s="61">
        <f>F48*F59</f>
        <v>0</v>
      </c>
    </row>
    <row r="60" spans="1:7" ht="15.75" customHeight="1">
      <c r="A60" s="21" t="s">
        <v>41</v>
      </c>
      <c r="B60" s="21"/>
      <c r="C60" s="21"/>
      <c r="D60" s="21"/>
      <c r="E60" s="21"/>
      <c r="F60" s="64">
        <f>F57+F58+F59</f>
        <v>0.1944</v>
      </c>
      <c r="G60" s="65">
        <f>G57+G58+G59</f>
        <v>0</v>
      </c>
    </row>
    <row r="61" spans="1:7" ht="15.75" customHeight="1">
      <c r="A61" s="66" t="s">
        <v>51</v>
      </c>
      <c r="B61" s="66"/>
      <c r="C61" s="66"/>
      <c r="D61" s="66"/>
      <c r="E61" s="66"/>
      <c r="F61" s="66"/>
      <c r="G61" s="66"/>
    </row>
    <row r="62" spans="1:7" ht="15.75">
      <c r="A62" s="66"/>
      <c r="B62" s="66"/>
      <c r="C62" s="66"/>
      <c r="D62" s="66"/>
      <c r="E62" s="66"/>
      <c r="F62" s="66"/>
      <c r="G62" s="66"/>
    </row>
    <row r="63" spans="1:7" ht="15.75">
      <c r="A63" s="66"/>
      <c r="B63" s="66"/>
      <c r="C63" s="66"/>
      <c r="D63" s="66"/>
      <c r="E63" s="66"/>
      <c r="F63" s="66"/>
      <c r="G63" s="66"/>
    </row>
    <row r="64" spans="1:7" ht="15.75" customHeight="1">
      <c r="A64" s="67" t="s">
        <v>52</v>
      </c>
      <c r="B64" s="67"/>
      <c r="C64" s="67"/>
      <c r="D64" s="67"/>
      <c r="E64" s="67"/>
      <c r="F64" s="67"/>
      <c r="G64" s="67"/>
    </row>
    <row r="65" spans="1:7" ht="15.75">
      <c r="A65" s="67"/>
      <c r="B65" s="67"/>
      <c r="C65" s="67"/>
      <c r="D65" s="67"/>
      <c r="E65" s="67"/>
      <c r="F65" s="67"/>
      <c r="G65" s="67"/>
    </row>
    <row r="66" spans="1:7" ht="15.75">
      <c r="A66" s="67"/>
      <c r="B66" s="67"/>
      <c r="C66" s="67"/>
      <c r="D66" s="67"/>
      <c r="E66" s="67"/>
      <c r="F66" s="67"/>
      <c r="G66" s="67"/>
    </row>
    <row r="67" spans="1:7" ht="15.75" customHeight="1">
      <c r="A67" s="68" t="s">
        <v>53</v>
      </c>
      <c r="B67" s="68"/>
      <c r="C67" s="68"/>
      <c r="D67" s="68"/>
      <c r="E67" s="68"/>
      <c r="F67" s="68"/>
      <c r="G67" s="68"/>
    </row>
    <row r="68" spans="1:7" ht="15.75">
      <c r="A68" s="68"/>
      <c r="B68" s="68"/>
      <c r="C68" s="68"/>
      <c r="D68" s="68"/>
      <c r="E68" s="68"/>
      <c r="F68" s="68"/>
      <c r="G68" s="68"/>
    </row>
    <row r="69" spans="1:7" ht="15.75">
      <c r="A69" s="68"/>
      <c r="B69" s="68"/>
      <c r="C69" s="68"/>
      <c r="D69" s="68"/>
      <c r="E69" s="68"/>
      <c r="F69" s="68"/>
      <c r="G69" s="68"/>
    </row>
    <row r="70" spans="1:7" ht="15.75" customHeight="1">
      <c r="A70" s="69" t="s">
        <v>54</v>
      </c>
      <c r="B70" s="69"/>
      <c r="C70" s="69"/>
      <c r="D70" s="69"/>
      <c r="E70" s="69"/>
      <c r="F70" s="69"/>
      <c r="G70" s="70">
        <f>F48+G60</f>
        <v>0</v>
      </c>
    </row>
    <row r="71" spans="1:7" ht="15.75">
      <c r="A71" s="42"/>
      <c r="B71" s="34"/>
      <c r="C71" s="34"/>
      <c r="D71" s="34"/>
      <c r="E71" s="34"/>
      <c r="F71" s="34"/>
      <c r="G71" s="34"/>
    </row>
    <row r="72" spans="1:7" ht="25.5" customHeight="1">
      <c r="A72" s="71" t="s">
        <v>55</v>
      </c>
      <c r="B72" s="72" t="s">
        <v>56</v>
      </c>
      <c r="C72" s="72"/>
      <c r="D72" s="72"/>
      <c r="E72" s="72"/>
      <c r="F72" s="72" t="s">
        <v>57</v>
      </c>
      <c r="G72" s="72" t="s">
        <v>39</v>
      </c>
    </row>
    <row r="73" spans="1:7" ht="15.75" customHeight="1">
      <c r="A73" s="73" t="s">
        <v>6</v>
      </c>
      <c r="B73" s="74" t="s">
        <v>58</v>
      </c>
      <c r="C73" s="74"/>
      <c r="D73" s="74"/>
      <c r="E73" s="74"/>
      <c r="F73" s="75">
        <v>0.2</v>
      </c>
      <c r="G73" s="76">
        <f>G70*F73</f>
        <v>0</v>
      </c>
    </row>
    <row r="74" spans="1:7" ht="15.75" customHeight="1">
      <c r="A74" s="73" t="s">
        <v>9</v>
      </c>
      <c r="B74" s="74" t="s">
        <v>59</v>
      </c>
      <c r="C74" s="74"/>
      <c r="D74" s="74"/>
      <c r="E74" s="74"/>
      <c r="F74" s="75">
        <v>0.025</v>
      </c>
      <c r="G74" s="76">
        <f>G70*F74</f>
        <v>0</v>
      </c>
    </row>
    <row r="75" spans="1:7" ht="15.75" customHeight="1">
      <c r="A75" s="73" t="s">
        <v>12</v>
      </c>
      <c r="B75" s="74" t="s">
        <v>60</v>
      </c>
      <c r="C75" s="74"/>
      <c r="D75" s="74"/>
      <c r="E75" s="74"/>
      <c r="F75" s="75">
        <v>0.03</v>
      </c>
      <c r="G75" s="76">
        <f>G70*F75</f>
        <v>0</v>
      </c>
    </row>
    <row r="76" spans="1:7" ht="15.75" customHeight="1">
      <c r="A76" s="73" t="s">
        <v>15</v>
      </c>
      <c r="B76" s="74" t="s">
        <v>61</v>
      </c>
      <c r="C76" s="74"/>
      <c r="D76" s="74"/>
      <c r="E76" s="74"/>
      <c r="F76" s="75">
        <v>0.015</v>
      </c>
      <c r="G76" s="76">
        <f>G70*F76</f>
        <v>0</v>
      </c>
    </row>
    <row r="77" spans="1:7" ht="15.75" customHeight="1">
      <c r="A77" s="73" t="s">
        <v>62</v>
      </c>
      <c r="B77" s="74" t="s">
        <v>63</v>
      </c>
      <c r="C77" s="74"/>
      <c r="D77" s="74"/>
      <c r="E77" s="74"/>
      <c r="F77" s="75">
        <v>0.01</v>
      </c>
      <c r="G77" s="76">
        <f>G70*F77</f>
        <v>0</v>
      </c>
    </row>
    <row r="78" spans="1:7" ht="15.75" customHeight="1">
      <c r="A78" s="73" t="s">
        <v>64</v>
      </c>
      <c r="B78" s="74" t="s">
        <v>65</v>
      </c>
      <c r="C78" s="74"/>
      <c r="D78" s="74"/>
      <c r="E78" s="74"/>
      <c r="F78" s="75">
        <v>0.006</v>
      </c>
      <c r="G78" s="76">
        <f>G70*F78</f>
        <v>0</v>
      </c>
    </row>
    <row r="79" spans="1:7" ht="15.75" customHeight="1">
      <c r="A79" s="73" t="s">
        <v>66</v>
      </c>
      <c r="B79" s="37" t="s">
        <v>67</v>
      </c>
      <c r="C79" s="37"/>
      <c r="D79" s="37"/>
      <c r="E79" s="37"/>
      <c r="F79" s="75">
        <v>0.002</v>
      </c>
      <c r="G79" s="76">
        <f>G70*F79</f>
        <v>0</v>
      </c>
    </row>
    <row r="80" spans="1:7" ht="15.75" customHeight="1">
      <c r="A80" s="73" t="s">
        <v>68</v>
      </c>
      <c r="B80" s="37" t="s">
        <v>69</v>
      </c>
      <c r="C80" s="37"/>
      <c r="D80" s="37"/>
      <c r="E80" s="37"/>
      <c r="F80" s="75">
        <v>0.08</v>
      </c>
      <c r="G80" s="76">
        <f>G70*F80</f>
        <v>0</v>
      </c>
    </row>
    <row r="81" spans="1:7" ht="15.75" customHeight="1">
      <c r="A81" s="71" t="s">
        <v>41</v>
      </c>
      <c r="B81" s="71"/>
      <c r="C81" s="71"/>
      <c r="D81" s="71"/>
      <c r="E81" s="71"/>
      <c r="F81" s="77">
        <v>0.36800000000000005</v>
      </c>
      <c r="G81" s="78">
        <f>G70*F81</f>
        <v>0</v>
      </c>
    </row>
    <row r="82" spans="1:7" ht="15.75">
      <c r="A82" s="13"/>
      <c r="B82" s="34"/>
      <c r="C82" s="34"/>
      <c r="D82" s="34"/>
      <c r="E82" s="34"/>
      <c r="F82" s="34"/>
      <c r="G82" s="34"/>
    </row>
    <row r="83" spans="1:7" ht="15.75" customHeight="1">
      <c r="A83" s="79" t="s">
        <v>70</v>
      </c>
      <c r="B83" s="79"/>
      <c r="C83" s="79"/>
      <c r="D83" s="79"/>
      <c r="E83" s="79"/>
      <c r="F83" s="79"/>
      <c r="G83" s="79"/>
    </row>
    <row r="84" spans="1:7" ht="15.75">
      <c r="A84" s="79"/>
      <c r="B84" s="79"/>
      <c r="C84" s="79"/>
      <c r="D84" s="79"/>
      <c r="E84" s="79"/>
      <c r="F84" s="79"/>
      <c r="G84" s="79"/>
    </row>
    <row r="85" spans="1:7" ht="15.75" customHeight="1">
      <c r="A85" s="79" t="s">
        <v>71</v>
      </c>
      <c r="B85" s="79"/>
      <c r="C85" s="79"/>
      <c r="D85" s="79"/>
      <c r="E85" s="79"/>
      <c r="F85" s="79"/>
      <c r="G85" s="79"/>
    </row>
    <row r="86" spans="1:7" ht="15.75">
      <c r="A86" s="79"/>
      <c r="B86" s="79"/>
      <c r="C86" s="79"/>
      <c r="D86" s="79"/>
      <c r="E86" s="79"/>
      <c r="F86" s="79"/>
      <c r="G86" s="79"/>
    </row>
    <row r="87" spans="1:7" ht="36.75" customHeight="1">
      <c r="A87" s="80" t="s">
        <v>72</v>
      </c>
      <c r="B87" s="80"/>
      <c r="C87" s="80"/>
      <c r="D87" s="80"/>
      <c r="E87" s="80"/>
      <c r="F87" s="80"/>
      <c r="G87" s="80"/>
    </row>
    <row r="88" spans="1:7" ht="15.75" customHeight="1">
      <c r="A88" s="79" t="s">
        <v>73</v>
      </c>
      <c r="B88" s="79"/>
      <c r="C88" s="79"/>
      <c r="D88" s="79"/>
      <c r="E88" s="79"/>
      <c r="F88" s="79"/>
      <c r="G88" s="79"/>
    </row>
    <row r="89" spans="1:7" ht="15.75">
      <c r="A89" s="29"/>
      <c r="B89" s="29"/>
      <c r="C89" s="29"/>
      <c r="D89" s="29"/>
      <c r="E89" s="29"/>
      <c r="F89" s="29"/>
      <c r="G89" s="29"/>
    </row>
    <row r="90" spans="1:7" ht="15.75">
      <c r="A90" s="82" t="s">
        <v>74</v>
      </c>
      <c r="B90" s="82"/>
      <c r="C90" s="82"/>
      <c r="D90" s="82"/>
      <c r="E90" s="82"/>
      <c r="F90" s="82"/>
      <c r="G90" s="82"/>
    </row>
    <row r="91" spans="1:7" ht="15.75">
      <c r="A91" s="13"/>
      <c r="B91" s="34"/>
      <c r="C91" s="34"/>
      <c r="D91" s="34"/>
      <c r="E91" s="34"/>
      <c r="F91" s="34"/>
      <c r="G91" s="34"/>
    </row>
    <row r="92" spans="1:7" ht="15.75" customHeight="1">
      <c r="A92" s="83" t="s">
        <v>75</v>
      </c>
      <c r="B92" s="83" t="s">
        <v>76</v>
      </c>
      <c r="C92" s="83"/>
      <c r="D92" s="83"/>
      <c r="E92" s="83"/>
      <c r="F92" s="84" t="s">
        <v>39</v>
      </c>
      <c r="G92" s="84"/>
    </row>
    <row r="93" spans="1:7" ht="15.75" customHeight="1">
      <c r="A93" s="85" t="s">
        <v>6</v>
      </c>
      <c r="B93" s="86" t="s">
        <v>187</v>
      </c>
      <c r="C93" s="86"/>
      <c r="D93" s="86"/>
      <c r="E93" s="86"/>
      <c r="F93" s="87">
        <v>0</v>
      </c>
      <c r="G93" s="87"/>
    </row>
    <row r="94" spans="1:7" ht="15.75" customHeight="1">
      <c r="A94" s="85" t="s">
        <v>9</v>
      </c>
      <c r="B94" s="86" t="s">
        <v>188</v>
      </c>
      <c r="C94" s="86"/>
      <c r="D94" s="86"/>
      <c r="E94" s="86"/>
      <c r="F94" s="87">
        <v>0</v>
      </c>
      <c r="G94" s="87"/>
    </row>
    <row r="95" spans="1:7" ht="15.75" customHeight="1">
      <c r="A95" s="85" t="s">
        <v>12</v>
      </c>
      <c r="B95" s="89" t="s">
        <v>185</v>
      </c>
      <c r="C95" s="89"/>
      <c r="D95" s="89"/>
      <c r="E95" s="89"/>
      <c r="F95" s="174">
        <v>0</v>
      </c>
      <c r="G95" s="174"/>
    </row>
    <row r="96" spans="1:7" ht="15.75" customHeight="1">
      <c r="A96" s="85" t="s">
        <v>15</v>
      </c>
      <c r="B96" s="89" t="s">
        <v>189</v>
      </c>
      <c r="C96" s="89"/>
      <c r="D96" s="89"/>
      <c r="E96" s="89"/>
      <c r="F96" s="174">
        <v>70.5</v>
      </c>
      <c r="G96" s="174"/>
    </row>
    <row r="97" spans="1:7" ht="15.75" customHeight="1">
      <c r="A97" s="77" t="s">
        <v>41</v>
      </c>
      <c r="B97" s="77"/>
      <c r="C97" s="77"/>
      <c r="D97" s="77"/>
      <c r="E97" s="77"/>
      <c r="F97" s="92">
        <f>SUM(F93:F96)</f>
        <v>70.5</v>
      </c>
      <c r="G97" s="92"/>
    </row>
    <row r="98" spans="1:7" ht="15.75">
      <c r="A98" s="25"/>
      <c r="B98" s="25"/>
      <c r="C98" s="25"/>
      <c r="D98" s="25"/>
      <c r="E98" s="25"/>
      <c r="F98" s="25"/>
      <c r="G98" s="25"/>
    </row>
    <row r="99" spans="1:7" ht="25.5" customHeight="1">
      <c r="A99" s="79" t="s">
        <v>81</v>
      </c>
      <c r="B99" s="79"/>
      <c r="C99" s="79"/>
      <c r="D99" s="79"/>
      <c r="E99" s="79"/>
      <c r="F99" s="79"/>
      <c r="G99" s="79"/>
    </row>
    <row r="100" spans="1:7" ht="15.75">
      <c r="A100" s="93"/>
      <c r="B100" s="93"/>
      <c r="C100" s="93"/>
      <c r="D100" s="93"/>
      <c r="E100" s="93"/>
      <c r="F100" s="93"/>
      <c r="G100" s="93"/>
    </row>
    <row r="101" spans="1:7" ht="15.75" customHeight="1">
      <c r="A101" s="79" t="s">
        <v>82</v>
      </c>
      <c r="B101" s="79"/>
      <c r="C101" s="79"/>
      <c r="D101" s="79"/>
      <c r="E101" s="79"/>
      <c r="F101" s="79"/>
      <c r="G101" s="79"/>
    </row>
    <row r="102" spans="1:7" ht="15.75">
      <c r="A102" s="79"/>
      <c r="B102" s="79"/>
      <c r="C102" s="79"/>
      <c r="D102" s="79"/>
      <c r="E102" s="79"/>
      <c r="F102" s="79"/>
      <c r="G102" s="79"/>
    </row>
    <row r="103" spans="1:7" ht="15.75" customHeight="1">
      <c r="A103" s="94"/>
      <c r="B103" s="94"/>
      <c r="C103" s="94"/>
      <c r="D103" s="94"/>
      <c r="E103" s="94"/>
      <c r="F103" s="94"/>
      <c r="G103" s="94"/>
    </row>
    <row r="104" spans="1:7" ht="25.5" customHeight="1">
      <c r="A104" s="67" t="s">
        <v>83</v>
      </c>
      <c r="B104" s="67"/>
      <c r="C104" s="67"/>
      <c r="D104" s="67"/>
      <c r="E104" s="67"/>
      <c r="F104" s="67"/>
      <c r="G104" s="67"/>
    </row>
    <row r="105" spans="1:7" ht="15.75">
      <c r="A105" s="5"/>
      <c r="B105" s="93"/>
      <c r="C105" s="93"/>
      <c r="D105" s="93"/>
      <c r="E105" s="93"/>
      <c r="F105" s="93"/>
      <c r="G105" s="93"/>
    </row>
    <row r="106" spans="1:7" ht="15.75" customHeight="1">
      <c r="A106" s="28" t="s">
        <v>84</v>
      </c>
      <c r="B106" s="28"/>
      <c r="C106" s="28"/>
      <c r="D106" s="28"/>
      <c r="E106" s="28"/>
      <c r="F106" s="28"/>
      <c r="G106" s="28"/>
    </row>
    <row r="107" spans="1:7" ht="15.75">
      <c r="A107" s="5"/>
      <c r="B107" s="5"/>
      <c r="C107" s="5"/>
      <c r="D107" s="5"/>
      <c r="E107" s="5"/>
      <c r="F107" s="5"/>
      <c r="G107" s="5"/>
    </row>
    <row r="108" spans="1:7" ht="15.75" customHeight="1">
      <c r="A108" s="71">
        <v>2</v>
      </c>
      <c r="B108" s="95" t="s">
        <v>85</v>
      </c>
      <c r="C108" s="95"/>
      <c r="D108" s="95"/>
      <c r="E108" s="95"/>
      <c r="F108" s="71" t="s">
        <v>39</v>
      </c>
      <c r="G108" s="71"/>
    </row>
    <row r="109" spans="1:7" ht="15.75" customHeight="1">
      <c r="A109" s="73" t="s">
        <v>45</v>
      </c>
      <c r="B109" s="37" t="s">
        <v>46</v>
      </c>
      <c r="C109" s="37"/>
      <c r="D109" s="37"/>
      <c r="E109" s="37"/>
      <c r="F109" s="96">
        <f>G60</f>
        <v>0</v>
      </c>
      <c r="G109" s="96"/>
    </row>
    <row r="110" spans="1:7" ht="15.75" customHeight="1">
      <c r="A110" s="73" t="s">
        <v>55</v>
      </c>
      <c r="B110" s="37" t="s">
        <v>56</v>
      </c>
      <c r="C110" s="37"/>
      <c r="D110" s="37"/>
      <c r="E110" s="37"/>
      <c r="F110" s="96">
        <f>G81</f>
        <v>0</v>
      </c>
      <c r="G110" s="96"/>
    </row>
    <row r="111" spans="1:7" ht="15.75" customHeight="1">
      <c r="A111" s="73" t="s">
        <v>75</v>
      </c>
      <c r="B111" s="37" t="s">
        <v>76</v>
      </c>
      <c r="C111" s="37"/>
      <c r="D111" s="37"/>
      <c r="E111" s="37"/>
      <c r="F111" s="96">
        <f>F97</f>
        <v>70.5</v>
      </c>
      <c r="G111" s="96"/>
    </row>
    <row r="112" spans="1:7" ht="15.75" customHeight="1">
      <c r="A112" s="95" t="s">
        <v>41</v>
      </c>
      <c r="B112" s="95"/>
      <c r="C112" s="95"/>
      <c r="D112" s="95"/>
      <c r="E112" s="95"/>
      <c r="F112" s="97">
        <f>F109+F110+F111</f>
        <v>70.5</v>
      </c>
      <c r="G112" s="97"/>
    </row>
    <row r="113" spans="1:7" ht="15.75">
      <c r="A113" s="34"/>
      <c r="B113" s="34"/>
      <c r="C113" s="34"/>
      <c r="D113" s="34"/>
      <c r="E113" s="34"/>
      <c r="F113" s="34"/>
      <c r="G113" s="34"/>
    </row>
    <row r="114" spans="1:7" ht="15.75">
      <c r="A114" s="54" t="s">
        <v>86</v>
      </c>
      <c r="B114" s="54"/>
      <c r="C114" s="54"/>
      <c r="D114" s="54"/>
      <c r="E114" s="54"/>
      <c r="F114" s="54"/>
      <c r="G114" s="54"/>
    </row>
    <row r="115" spans="1:7" ht="15.75">
      <c r="A115" s="5"/>
      <c r="B115" s="34"/>
      <c r="C115" s="34"/>
      <c r="D115" s="34"/>
      <c r="E115" s="34"/>
      <c r="F115" s="34"/>
      <c r="G115" s="34"/>
    </row>
    <row r="116" spans="1:7" ht="15.75" customHeight="1">
      <c r="A116" s="57">
        <v>3</v>
      </c>
      <c r="B116" s="57" t="s">
        <v>87</v>
      </c>
      <c r="C116" s="57"/>
      <c r="D116" s="57"/>
      <c r="E116" s="57"/>
      <c r="F116" s="57" t="s">
        <v>47</v>
      </c>
      <c r="G116" s="57" t="s">
        <v>39</v>
      </c>
    </row>
    <row r="117" spans="1:7" ht="15.75" customHeight="1">
      <c r="A117" s="58" t="s">
        <v>6</v>
      </c>
      <c r="B117" s="98" t="s">
        <v>88</v>
      </c>
      <c r="C117" s="98"/>
      <c r="D117" s="98"/>
      <c r="E117" s="98"/>
      <c r="F117" s="99">
        <v>0.004200000000000001</v>
      </c>
      <c r="G117" s="100">
        <f aca="true" t="shared" si="0" ref="G117:G121">$F$48*F117</f>
        <v>0</v>
      </c>
    </row>
    <row r="118" spans="1:7" ht="15.75" customHeight="1">
      <c r="A118" s="14" t="s">
        <v>9</v>
      </c>
      <c r="B118" s="98" t="s">
        <v>89</v>
      </c>
      <c r="C118" s="98"/>
      <c r="D118" s="98"/>
      <c r="E118" s="98"/>
      <c r="F118" s="101">
        <f>0.08*F117</f>
        <v>0.00033600000000000004</v>
      </c>
      <c r="G118" s="100">
        <f t="shared" si="0"/>
        <v>0</v>
      </c>
    </row>
    <row r="119" spans="1:7" ht="25.5" customHeight="1">
      <c r="A119" s="14" t="s">
        <v>12</v>
      </c>
      <c r="B119" s="98" t="s">
        <v>90</v>
      </c>
      <c r="C119" s="98"/>
      <c r="D119" s="98"/>
      <c r="E119" s="98"/>
      <c r="F119" s="101">
        <v>0.04</v>
      </c>
      <c r="G119" s="100">
        <f t="shared" si="0"/>
        <v>0</v>
      </c>
    </row>
    <row r="120" spans="1:7" ht="15.75" customHeight="1">
      <c r="A120" s="14" t="s">
        <v>15</v>
      </c>
      <c r="B120" s="98" t="s">
        <v>91</v>
      </c>
      <c r="C120" s="98"/>
      <c r="D120" s="98"/>
      <c r="E120" s="98"/>
      <c r="F120" s="101">
        <v>0.0194</v>
      </c>
      <c r="G120" s="100">
        <f t="shared" si="0"/>
        <v>0</v>
      </c>
    </row>
    <row r="121" spans="1:7" ht="25.5" customHeight="1">
      <c r="A121" s="14" t="s">
        <v>62</v>
      </c>
      <c r="B121" s="98" t="s">
        <v>92</v>
      </c>
      <c r="C121" s="98"/>
      <c r="D121" s="98"/>
      <c r="E121" s="98"/>
      <c r="F121" s="101">
        <f>F120*F81</f>
        <v>0.007139200000000001</v>
      </c>
      <c r="G121" s="100">
        <f t="shared" si="0"/>
        <v>0</v>
      </c>
    </row>
    <row r="122" spans="1:7" ht="15.75" customHeight="1">
      <c r="A122" s="102"/>
      <c r="B122" s="83" t="s">
        <v>93</v>
      </c>
      <c r="C122" s="83"/>
      <c r="D122" s="83"/>
      <c r="E122" s="83"/>
      <c r="F122" s="103">
        <f>SUM(F117:F121)</f>
        <v>0.0710752</v>
      </c>
      <c r="G122" s="104">
        <f>SUM(G117:G121)</f>
        <v>0</v>
      </c>
    </row>
    <row r="123" spans="1:7" ht="15.75">
      <c r="A123" s="105"/>
      <c r="B123" s="106"/>
      <c r="C123" s="106"/>
      <c r="D123" s="106"/>
      <c r="E123" s="106"/>
      <c r="F123" s="107"/>
      <c r="G123" s="108"/>
    </row>
    <row r="124" spans="1:7" ht="15.75" customHeight="1">
      <c r="A124" s="79" t="s">
        <v>94</v>
      </c>
      <c r="B124" s="79"/>
      <c r="C124" s="79"/>
      <c r="D124" s="79"/>
      <c r="E124" s="79"/>
      <c r="F124" s="79"/>
      <c r="G124" s="79"/>
    </row>
    <row r="125" spans="1:7" ht="15.75">
      <c r="A125" s="79"/>
      <c r="B125" s="79"/>
      <c r="C125" s="79"/>
      <c r="D125" s="79"/>
      <c r="E125" s="79"/>
      <c r="F125" s="79"/>
      <c r="G125" s="79"/>
    </row>
    <row r="126" spans="1:7" ht="15.75">
      <c r="A126" s="79"/>
      <c r="B126" s="79"/>
      <c r="C126" s="79"/>
      <c r="D126" s="79"/>
      <c r="E126" s="79"/>
      <c r="F126" s="79"/>
      <c r="G126" s="79"/>
    </row>
    <row r="127" spans="1:7" ht="15.75">
      <c r="A127" s="79"/>
      <c r="B127" s="79"/>
      <c r="C127" s="79"/>
      <c r="D127" s="79"/>
      <c r="E127" s="79"/>
      <c r="F127" s="79"/>
      <c r="G127" s="79"/>
    </row>
    <row r="128" spans="1:7" ht="15.75">
      <c r="A128" s="105"/>
      <c r="B128" s="106"/>
      <c r="C128" s="106"/>
      <c r="D128" s="106"/>
      <c r="E128" s="106"/>
      <c r="F128" s="107"/>
      <c r="G128" s="109"/>
    </row>
    <row r="129" spans="1:7" ht="59.25" customHeight="1">
      <c r="A129" s="110" t="s">
        <v>95</v>
      </c>
      <c r="B129" s="110"/>
      <c r="C129" s="110"/>
      <c r="D129" s="110"/>
      <c r="E129" s="110"/>
      <c r="F129" s="110"/>
      <c r="G129" s="110"/>
    </row>
    <row r="130" spans="1:7" ht="81.75" customHeight="1">
      <c r="A130" s="111" t="s">
        <v>96</v>
      </c>
      <c r="B130" s="111"/>
      <c r="C130" s="111"/>
      <c r="D130" s="111"/>
      <c r="E130" s="111"/>
      <c r="F130" s="111"/>
      <c r="G130" s="111"/>
    </row>
    <row r="131" spans="1:7" ht="15.75">
      <c r="A131" s="110"/>
      <c r="B131" s="106"/>
      <c r="C131" s="106"/>
      <c r="D131" s="106"/>
      <c r="E131" s="106"/>
      <c r="F131" s="107"/>
      <c r="G131" s="109"/>
    </row>
    <row r="132" spans="1:7" ht="15.75">
      <c r="A132" s="54" t="s">
        <v>97</v>
      </c>
      <c r="B132" s="54"/>
      <c r="C132" s="54"/>
      <c r="D132" s="54"/>
      <c r="E132" s="54"/>
      <c r="F132" s="54"/>
      <c r="G132" s="54"/>
    </row>
    <row r="133" spans="1:7" ht="15.75">
      <c r="A133" s="114"/>
      <c r="B133" s="114"/>
      <c r="C133" s="114"/>
      <c r="D133" s="114"/>
      <c r="E133" s="114"/>
      <c r="F133" s="114"/>
      <c r="G133" s="114"/>
    </row>
    <row r="134" spans="1:7" ht="36.75" customHeight="1">
      <c r="A134" s="67" t="s">
        <v>98</v>
      </c>
      <c r="B134" s="67"/>
      <c r="C134" s="67"/>
      <c r="D134" s="67"/>
      <c r="E134" s="67"/>
      <c r="F134" s="67"/>
      <c r="G134" s="67"/>
    </row>
    <row r="135" spans="1:7" ht="15.75">
      <c r="A135" s="114"/>
      <c r="B135" s="114"/>
      <c r="C135" s="114"/>
      <c r="D135" s="114"/>
      <c r="E135" s="114"/>
      <c r="F135" s="114"/>
      <c r="G135" s="114"/>
    </row>
    <row r="136" spans="1:7" ht="15.75" customHeight="1">
      <c r="A136" s="69" t="s">
        <v>99</v>
      </c>
      <c r="B136" s="69"/>
      <c r="C136" s="69"/>
      <c r="D136" s="69"/>
      <c r="E136" s="69"/>
      <c r="F136" s="69"/>
      <c r="G136" s="115">
        <f>(F48+F112+G122)</f>
        <v>70.5</v>
      </c>
    </row>
    <row r="137" spans="1:7" ht="15.75">
      <c r="A137" s="114"/>
      <c r="B137" s="114"/>
      <c r="C137" s="114"/>
      <c r="D137" s="114"/>
      <c r="E137" s="114"/>
      <c r="F137" s="114"/>
      <c r="G137" s="116"/>
    </row>
    <row r="138" spans="1:7" ht="15.75">
      <c r="A138" s="82" t="s">
        <v>100</v>
      </c>
      <c r="B138" s="82"/>
      <c r="C138" s="82"/>
      <c r="D138" s="82"/>
      <c r="E138" s="82"/>
      <c r="F138" s="82"/>
      <c r="G138" s="82"/>
    </row>
    <row r="139" spans="1:7" ht="15.75">
      <c r="A139" s="114"/>
      <c r="B139" s="114"/>
      <c r="C139" s="114"/>
      <c r="D139" s="114"/>
      <c r="E139" s="114"/>
      <c r="F139" s="114"/>
      <c r="G139" s="114"/>
    </row>
    <row r="140" spans="1:7" ht="15.75" customHeight="1">
      <c r="A140" s="57" t="s">
        <v>101</v>
      </c>
      <c r="B140" s="57" t="s">
        <v>102</v>
      </c>
      <c r="C140" s="57"/>
      <c r="D140" s="57"/>
      <c r="E140" s="57"/>
      <c r="F140" s="117" t="s">
        <v>103</v>
      </c>
      <c r="G140" s="57" t="s">
        <v>39</v>
      </c>
    </row>
    <row r="141" spans="1:7" ht="15.75" customHeight="1">
      <c r="A141" s="14" t="s">
        <v>6</v>
      </c>
      <c r="B141" s="98" t="s">
        <v>104</v>
      </c>
      <c r="C141" s="98"/>
      <c r="D141" s="98"/>
      <c r="E141" s="98"/>
      <c r="F141" s="118">
        <v>0.0833</v>
      </c>
      <c r="G141" s="119">
        <v>0</v>
      </c>
    </row>
    <row r="142" spans="1:7" ht="15.75" customHeight="1">
      <c r="A142" s="121" t="s">
        <v>9</v>
      </c>
      <c r="B142" s="122" t="s">
        <v>102</v>
      </c>
      <c r="C142" s="122"/>
      <c r="D142" s="122"/>
      <c r="E142" s="122"/>
      <c r="F142" s="62">
        <v>0.0222</v>
      </c>
      <c r="G142" s="119">
        <v>0</v>
      </c>
    </row>
    <row r="143" spans="1:7" ht="15.75" customHeight="1">
      <c r="A143" s="121" t="s">
        <v>12</v>
      </c>
      <c r="B143" s="59" t="s">
        <v>105</v>
      </c>
      <c r="C143" s="59"/>
      <c r="D143" s="59"/>
      <c r="E143" s="59"/>
      <c r="F143" s="62">
        <v>0.0004</v>
      </c>
      <c r="G143" s="119">
        <v>0</v>
      </c>
    </row>
    <row r="144" spans="1:7" ht="15.75" customHeight="1">
      <c r="A144" s="121" t="s">
        <v>15</v>
      </c>
      <c r="B144" s="59" t="s">
        <v>106</v>
      </c>
      <c r="C144" s="59"/>
      <c r="D144" s="59"/>
      <c r="E144" s="59"/>
      <c r="F144" s="62">
        <v>0.0002</v>
      </c>
      <c r="G144" s="119">
        <v>0</v>
      </c>
    </row>
    <row r="145" spans="1:7" ht="15.75" customHeight="1">
      <c r="A145" s="121" t="s">
        <v>62</v>
      </c>
      <c r="B145" s="59" t="s">
        <v>107</v>
      </c>
      <c r="C145" s="59"/>
      <c r="D145" s="59"/>
      <c r="E145" s="59"/>
      <c r="F145" s="62">
        <v>0.0014000000000000002</v>
      </c>
      <c r="G145" s="119">
        <v>0</v>
      </c>
    </row>
    <row r="146" spans="1:7" ht="15.75" customHeight="1">
      <c r="A146" s="124" t="s">
        <v>64</v>
      </c>
      <c r="B146" s="59" t="s">
        <v>108</v>
      </c>
      <c r="C146" s="59"/>
      <c r="D146" s="59"/>
      <c r="E146" s="59"/>
      <c r="F146" s="125">
        <v>0.0166</v>
      </c>
      <c r="G146" s="119">
        <v>0</v>
      </c>
    </row>
    <row r="147" spans="1:7" ht="15.75" customHeight="1">
      <c r="A147" s="102"/>
      <c r="B147" s="83" t="s">
        <v>93</v>
      </c>
      <c r="C147" s="83"/>
      <c r="D147" s="83"/>
      <c r="E147" s="83"/>
      <c r="F147" s="103">
        <f>SUM(F141:F146)</f>
        <v>0.1241</v>
      </c>
      <c r="G147" s="104">
        <f>SUM(G141:G146)</f>
        <v>0</v>
      </c>
    </row>
    <row r="148" spans="1:7" ht="15.75">
      <c r="A148" s="5"/>
      <c r="B148" s="5"/>
      <c r="C148" s="5"/>
      <c r="D148" s="5"/>
      <c r="E148" s="5"/>
      <c r="F148" s="5"/>
      <c r="G148" s="5"/>
    </row>
    <row r="149" spans="1:7" ht="15.75" customHeight="1">
      <c r="A149" s="67" t="s">
        <v>109</v>
      </c>
      <c r="B149" s="67"/>
      <c r="C149" s="67"/>
      <c r="D149" s="67"/>
      <c r="E149" s="67"/>
      <c r="F149" s="67"/>
      <c r="G149" s="67"/>
    </row>
    <row r="150" spans="1:7" ht="15.75">
      <c r="A150" s="67"/>
      <c r="B150" s="67"/>
      <c r="C150" s="67"/>
      <c r="D150" s="67"/>
      <c r="E150" s="67"/>
      <c r="F150" s="67"/>
      <c r="G150" s="67"/>
    </row>
    <row r="151" spans="1:7" ht="114.75" customHeight="1">
      <c r="A151" s="126" t="s">
        <v>110</v>
      </c>
      <c r="B151" s="126"/>
      <c r="C151" s="126"/>
      <c r="D151" s="126"/>
      <c r="E151" s="126"/>
      <c r="F151" s="126"/>
      <c r="G151" s="126"/>
    </row>
    <row r="152" spans="1:7" ht="15.75">
      <c r="A152" s="127"/>
      <c r="B152" s="79"/>
      <c r="C152" s="79"/>
      <c r="D152" s="79"/>
      <c r="E152" s="79"/>
      <c r="F152" s="79"/>
      <c r="G152" s="79"/>
    </row>
    <row r="153" spans="1:7" ht="104.25" customHeight="1">
      <c r="A153" s="126" t="s">
        <v>111</v>
      </c>
      <c r="B153" s="126"/>
      <c r="C153" s="126"/>
      <c r="D153" s="126"/>
      <c r="E153" s="126"/>
      <c r="F153" s="126"/>
      <c r="G153" s="126"/>
    </row>
    <row r="154" spans="1:7" ht="15.75">
      <c r="A154" s="5"/>
      <c r="B154" s="5"/>
      <c r="C154" s="5"/>
      <c r="D154" s="5"/>
      <c r="E154" s="5"/>
      <c r="F154" s="5"/>
      <c r="G154" s="5"/>
    </row>
    <row r="155" spans="1:7" ht="159.75" customHeight="1">
      <c r="A155" s="126" t="s">
        <v>112</v>
      </c>
      <c r="B155" s="126"/>
      <c r="C155" s="126"/>
      <c r="D155" s="126"/>
      <c r="E155" s="126"/>
      <c r="F155" s="126"/>
      <c r="G155" s="126"/>
    </row>
    <row r="156" spans="1:7" ht="15.75">
      <c r="A156" s="127"/>
      <c r="B156" s="5"/>
      <c r="C156" s="5"/>
      <c r="D156" s="5"/>
      <c r="E156" s="5"/>
      <c r="F156" s="5"/>
      <c r="G156" s="5"/>
    </row>
    <row r="157" spans="1:7" ht="249.75" customHeight="1">
      <c r="A157" s="126" t="s">
        <v>113</v>
      </c>
      <c r="B157" s="126"/>
      <c r="C157" s="126"/>
      <c r="D157" s="126"/>
      <c r="E157" s="126"/>
      <c r="F157" s="126"/>
      <c r="G157" s="126"/>
    </row>
    <row r="158" spans="1:7" ht="15.75">
      <c r="A158" s="127"/>
      <c r="B158" s="5"/>
      <c r="C158" s="5"/>
      <c r="D158" s="5"/>
      <c r="E158" s="5"/>
      <c r="F158" s="5"/>
      <c r="G158" s="5"/>
    </row>
    <row r="159" spans="1:7" ht="204.75" customHeight="1">
      <c r="A159" s="126" t="s">
        <v>114</v>
      </c>
      <c r="B159" s="126"/>
      <c r="C159" s="126"/>
      <c r="D159" s="126"/>
      <c r="E159" s="126"/>
      <c r="F159" s="126"/>
      <c r="G159" s="126"/>
    </row>
    <row r="160" spans="1:7" ht="15.75">
      <c r="A160" s="127"/>
      <c r="B160" s="5"/>
      <c r="C160" s="5"/>
      <c r="D160" s="5"/>
      <c r="E160" s="5"/>
      <c r="F160" s="5"/>
      <c r="G160" s="5"/>
    </row>
    <row r="161" spans="1:7" ht="81.75" customHeight="1">
      <c r="A161" s="126" t="s">
        <v>115</v>
      </c>
      <c r="B161" s="126"/>
      <c r="C161" s="126"/>
      <c r="D161" s="126"/>
      <c r="E161" s="126"/>
      <c r="F161" s="126"/>
      <c r="G161" s="126"/>
    </row>
    <row r="162" spans="1:7" ht="15.75">
      <c r="A162" s="127"/>
      <c r="B162" s="5"/>
      <c r="C162" s="5"/>
      <c r="D162" s="5"/>
      <c r="E162" s="5"/>
      <c r="F162" s="5"/>
      <c r="G162" s="5"/>
    </row>
    <row r="163" spans="1:7" ht="15.75">
      <c r="A163" s="82" t="s">
        <v>116</v>
      </c>
      <c r="B163" s="82"/>
      <c r="C163" s="82"/>
      <c r="D163" s="82"/>
      <c r="E163" s="82"/>
      <c r="F163" s="82"/>
      <c r="G163" s="82"/>
    </row>
    <row r="164" spans="1:7" ht="15.75">
      <c r="A164" s="114"/>
      <c r="B164" s="114"/>
      <c r="C164" s="114"/>
      <c r="D164" s="114"/>
      <c r="E164" s="114"/>
      <c r="F164" s="114"/>
      <c r="G164" s="114"/>
    </row>
    <row r="165" spans="1:7" ht="15.75" customHeight="1">
      <c r="A165" s="57" t="s">
        <v>117</v>
      </c>
      <c r="B165" s="57" t="s">
        <v>118</v>
      </c>
      <c r="C165" s="57"/>
      <c r="D165" s="57"/>
      <c r="E165" s="57"/>
      <c r="F165" s="117" t="s">
        <v>47</v>
      </c>
      <c r="G165" s="57" t="s">
        <v>39</v>
      </c>
    </row>
    <row r="166" spans="1:7" ht="25.5" customHeight="1">
      <c r="A166" s="49" t="s">
        <v>6</v>
      </c>
      <c r="B166" s="59" t="s">
        <v>119</v>
      </c>
      <c r="C166" s="59"/>
      <c r="D166" s="59"/>
      <c r="E166" s="59"/>
      <c r="F166" s="60">
        <v>0</v>
      </c>
      <c r="G166" s="129">
        <f>G136*F166</f>
        <v>0</v>
      </c>
    </row>
    <row r="167" spans="1:7" ht="15.75" customHeight="1">
      <c r="A167" s="21" t="s">
        <v>120</v>
      </c>
      <c r="B167" s="21"/>
      <c r="C167" s="21"/>
      <c r="D167" s="21"/>
      <c r="E167" s="21"/>
      <c r="F167" s="103">
        <v>0</v>
      </c>
      <c r="G167" s="130">
        <f>G166</f>
        <v>0</v>
      </c>
    </row>
    <row r="168" spans="1:7" ht="15.75" customHeight="1">
      <c r="A168" s="66" t="s">
        <v>121</v>
      </c>
      <c r="B168" s="66"/>
      <c r="C168" s="66"/>
      <c r="D168" s="66"/>
      <c r="E168" s="66"/>
      <c r="F168" s="66"/>
      <c r="G168" s="66"/>
    </row>
    <row r="169" spans="1:7" ht="15.75">
      <c r="A169" s="66"/>
      <c r="B169" s="66"/>
      <c r="C169" s="66"/>
      <c r="D169" s="66"/>
      <c r="E169" s="66"/>
      <c r="F169" s="66"/>
      <c r="G169" s="66"/>
    </row>
    <row r="170" spans="1:7" ht="15.75">
      <c r="A170" s="131"/>
      <c r="B170" s="12"/>
      <c r="C170" s="12"/>
      <c r="D170" s="12"/>
      <c r="E170" s="12"/>
      <c r="F170" s="132"/>
      <c r="G170" s="133"/>
    </row>
    <row r="171" spans="1:7" ht="15.75" customHeight="1">
      <c r="A171" s="28" t="s">
        <v>122</v>
      </c>
      <c r="B171" s="28"/>
      <c r="C171" s="28"/>
      <c r="D171" s="28"/>
      <c r="E171" s="28"/>
      <c r="F171" s="28"/>
      <c r="G171" s="28"/>
    </row>
    <row r="172" spans="1:7" ht="15.75">
      <c r="A172" s="134"/>
      <c r="B172" s="134"/>
      <c r="C172" s="134"/>
      <c r="D172" s="134"/>
      <c r="E172" s="134"/>
      <c r="F172" s="134"/>
      <c r="G172" s="134"/>
    </row>
    <row r="173" spans="1:7" ht="15.75">
      <c r="A173" s="57">
        <v>4</v>
      </c>
      <c r="B173" s="135" t="s">
        <v>123</v>
      </c>
      <c r="C173" s="135"/>
      <c r="D173" s="135"/>
      <c r="E173" s="135"/>
      <c r="F173" s="21"/>
      <c r="G173" s="57" t="s">
        <v>39</v>
      </c>
    </row>
    <row r="174" spans="1:7" ht="15.75" customHeight="1">
      <c r="A174" s="49" t="s">
        <v>101</v>
      </c>
      <c r="B174" s="59" t="s">
        <v>102</v>
      </c>
      <c r="C174" s="59"/>
      <c r="D174" s="59"/>
      <c r="E174" s="59"/>
      <c r="F174" s="60">
        <f>F147</f>
        <v>0.1241</v>
      </c>
      <c r="G174" s="136">
        <v>0</v>
      </c>
    </row>
    <row r="175" spans="1:7" ht="15.75" customHeight="1">
      <c r="A175" s="121" t="s">
        <v>117</v>
      </c>
      <c r="B175" s="59" t="s">
        <v>118</v>
      </c>
      <c r="C175" s="59"/>
      <c r="D175" s="59"/>
      <c r="E175" s="59"/>
      <c r="F175" s="62">
        <f>F167</f>
        <v>0</v>
      </c>
      <c r="G175" s="136"/>
    </row>
    <row r="176" spans="1:7" ht="15.75" customHeight="1">
      <c r="A176" s="102"/>
      <c r="B176" s="83" t="s">
        <v>93</v>
      </c>
      <c r="C176" s="83"/>
      <c r="D176" s="83"/>
      <c r="E176" s="83"/>
      <c r="F176" s="103">
        <f>F174</f>
        <v>0.1241</v>
      </c>
      <c r="G176" s="104">
        <f>G174+G175</f>
        <v>0</v>
      </c>
    </row>
    <row r="177" spans="1:7" ht="15.75">
      <c r="A177" s="5"/>
      <c r="B177" s="5"/>
      <c r="C177" s="5"/>
      <c r="D177" s="5"/>
      <c r="E177" s="5"/>
      <c r="F177" s="5"/>
      <c r="G177" s="5"/>
    </row>
    <row r="178" spans="1:7" ht="15.75">
      <c r="A178" s="54" t="s">
        <v>124</v>
      </c>
      <c r="B178" s="54"/>
      <c r="C178" s="54"/>
      <c r="D178" s="54"/>
      <c r="E178" s="54"/>
      <c r="F178" s="54"/>
      <c r="G178" s="54"/>
    </row>
    <row r="179" spans="1:7" ht="15.75">
      <c r="A179" s="5"/>
      <c r="B179" s="5"/>
      <c r="C179" s="5"/>
      <c r="D179" s="5"/>
      <c r="E179" s="5"/>
      <c r="F179" s="5"/>
      <c r="G179" s="5"/>
    </row>
    <row r="180" spans="1:7" ht="15.75" customHeight="1">
      <c r="A180" s="21">
        <v>5</v>
      </c>
      <c r="B180" s="21" t="s">
        <v>125</v>
      </c>
      <c r="C180" s="21"/>
      <c r="D180" s="21"/>
      <c r="E180" s="21"/>
      <c r="F180" s="21" t="s">
        <v>39</v>
      </c>
      <c r="G180" s="21"/>
    </row>
    <row r="181" spans="1:7" ht="15.75" customHeight="1">
      <c r="A181" s="14" t="s">
        <v>6</v>
      </c>
      <c r="B181" s="98" t="s">
        <v>126</v>
      </c>
      <c r="C181" s="98"/>
      <c r="D181" s="98"/>
      <c r="E181" s="98"/>
      <c r="F181" s="119"/>
      <c r="G181" s="119"/>
    </row>
    <row r="182" spans="1:7" ht="15.75" customHeight="1">
      <c r="A182" s="14" t="s">
        <v>9</v>
      </c>
      <c r="B182" s="98" t="s">
        <v>127</v>
      </c>
      <c r="C182" s="98"/>
      <c r="D182" s="98"/>
      <c r="E182" s="98"/>
      <c r="F182" s="119"/>
      <c r="G182" s="119"/>
    </row>
    <row r="183" spans="1:7" ht="15.75" customHeight="1">
      <c r="A183" s="14" t="s">
        <v>12</v>
      </c>
      <c r="B183" s="98" t="s">
        <v>128</v>
      </c>
      <c r="C183" s="98"/>
      <c r="D183" s="98"/>
      <c r="E183" s="98"/>
      <c r="F183" s="119"/>
      <c r="G183" s="119"/>
    </row>
    <row r="184" spans="1:7" ht="15.75" customHeight="1">
      <c r="A184" s="14" t="s">
        <v>15</v>
      </c>
      <c r="B184" s="98" t="s">
        <v>129</v>
      </c>
      <c r="C184" s="98"/>
      <c r="D184" s="98"/>
      <c r="E184" s="98"/>
      <c r="F184" s="98"/>
      <c r="G184" s="98"/>
    </row>
    <row r="185" spans="1:7" ht="15.75" customHeight="1">
      <c r="A185" s="138"/>
      <c r="B185" s="21" t="s">
        <v>41</v>
      </c>
      <c r="C185" s="21"/>
      <c r="D185" s="21"/>
      <c r="E185" s="21"/>
      <c r="F185" s="139">
        <f>SUM(F181:F184)</f>
        <v>0</v>
      </c>
      <c r="G185" s="139"/>
    </row>
    <row r="186" spans="1:7" ht="15.75">
      <c r="A186" s="5"/>
      <c r="B186" s="5"/>
      <c r="C186" s="5"/>
      <c r="D186" s="5"/>
      <c r="E186" s="5"/>
      <c r="F186" s="5"/>
      <c r="G186" s="5"/>
    </row>
    <row r="187" spans="1:7" ht="15.75" customHeight="1">
      <c r="A187" s="79" t="s">
        <v>130</v>
      </c>
      <c r="B187" s="79"/>
      <c r="C187" s="79"/>
      <c r="D187" s="79"/>
      <c r="E187" s="79"/>
      <c r="F187" s="79"/>
      <c r="G187" s="79"/>
    </row>
    <row r="188" spans="1:7" ht="15.75">
      <c r="A188" s="43"/>
      <c r="B188" s="5"/>
      <c r="C188" s="5"/>
      <c r="D188" s="5"/>
      <c r="E188" s="5"/>
      <c r="F188" s="5"/>
      <c r="G188" s="5"/>
    </row>
    <row r="189" spans="1:7" ht="15.75">
      <c r="A189" s="140" t="s">
        <v>131</v>
      </c>
      <c r="B189" s="140"/>
      <c r="C189" s="140"/>
      <c r="D189" s="140"/>
      <c r="E189" s="140"/>
      <c r="F189" s="140"/>
      <c r="G189" s="140"/>
    </row>
    <row r="190" spans="1:7" ht="15.75">
      <c r="A190" s="141"/>
      <c r="B190" s="141"/>
      <c r="C190" s="141"/>
      <c r="D190" s="141"/>
      <c r="E190" s="141"/>
      <c r="F190" s="141"/>
      <c r="G190" s="141"/>
    </row>
    <row r="191" spans="1:7" ht="25.5" customHeight="1">
      <c r="A191" s="69" t="s">
        <v>132</v>
      </c>
      <c r="B191" s="69"/>
      <c r="C191" s="69"/>
      <c r="D191" s="69"/>
      <c r="E191" s="69"/>
      <c r="F191" s="69"/>
      <c r="G191" s="142">
        <f>F48+F112+G122+G176+F185</f>
        <v>70.5</v>
      </c>
    </row>
    <row r="192" spans="1:7" ht="15.75">
      <c r="A192" s="5"/>
      <c r="B192" s="11"/>
      <c r="C192" s="11"/>
      <c r="D192" s="11"/>
      <c r="E192" s="11"/>
      <c r="F192" s="11"/>
      <c r="G192" s="143">
        <f>G191+G194</f>
        <v>72.615</v>
      </c>
    </row>
    <row r="193" spans="1:7" ht="15.75" customHeight="1">
      <c r="A193" s="52">
        <v>6</v>
      </c>
      <c r="B193" s="144" t="s">
        <v>133</v>
      </c>
      <c r="C193" s="144"/>
      <c r="D193" s="144"/>
      <c r="E193" s="144"/>
      <c r="F193" s="144" t="s">
        <v>47</v>
      </c>
      <c r="G193" s="145" t="s">
        <v>39</v>
      </c>
    </row>
    <row r="194" spans="1:7" ht="15.75" customHeight="1">
      <c r="A194" s="146" t="s">
        <v>6</v>
      </c>
      <c r="B194" s="147" t="s">
        <v>134</v>
      </c>
      <c r="C194" s="147"/>
      <c r="D194" s="147"/>
      <c r="E194" s="147"/>
      <c r="F194" s="148">
        <v>0.03</v>
      </c>
      <c r="G194" s="149">
        <f>G191*F194</f>
        <v>2.1149999999999998</v>
      </c>
    </row>
    <row r="195" spans="1:7" ht="15.75" customHeight="1">
      <c r="A195" s="150" t="s">
        <v>9</v>
      </c>
      <c r="B195" s="37" t="s">
        <v>135</v>
      </c>
      <c r="C195" s="37"/>
      <c r="D195" s="37"/>
      <c r="E195" s="37"/>
      <c r="F195" s="151">
        <v>0.08599</v>
      </c>
      <c r="G195" s="152">
        <f>(G191+G194)*F195</f>
        <v>6.24416385</v>
      </c>
    </row>
    <row r="196" spans="1:7" ht="15.75" customHeight="1">
      <c r="A196" s="150" t="s">
        <v>12</v>
      </c>
      <c r="B196" s="37" t="s">
        <v>136</v>
      </c>
      <c r="C196" s="37"/>
      <c r="D196" s="37"/>
      <c r="E196" s="37"/>
      <c r="F196" s="151"/>
      <c r="G196" s="152"/>
    </row>
    <row r="197" spans="1:7" ht="15.75" customHeight="1">
      <c r="A197" s="150"/>
      <c r="B197" s="37" t="s">
        <v>137</v>
      </c>
      <c r="C197" s="37"/>
      <c r="D197" s="37"/>
      <c r="E197" s="37"/>
      <c r="F197" s="151">
        <v>0.076</v>
      </c>
      <c r="G197" s="152">
        <f aca="true" t="shared" si="1" ref="G197:G199">SUM($G$191,$G$194,$G$195)/0.8575*F197</f>
        <v>6.989267000116618</v>
      </c>
    </row>
    <row r="198" spans="1:7" ht="15.75" customHeight="1">
      <c r="A198" s="150"/>
      <c r="B198" s="37" t="s">
        <v>138</v>
      </c>
      <c r="C198" s="37"/>
      <c r="D198" s="37"/>
      <c r="E198" s="37"/>
      <c r="F198" s="151">
        <v>0.0165</v>
      </c>
      <c r="G198" s="152">
        <f t="shared" si="1"/>
        <v>1.517406651341108</v>
      </c>
    </row>
    <row r="199" spans="1:7" ht="15.75" customHeight="1">
      <c r="A199" s="150"/>
      <c r="B199" s="37" t="s">
        <v>139</v>
      </c>
      <c r="C199" s="37"/>
      <c r="D199" s="37"/>
      <c r="E199" s="37"/>
      <c r="F199" s="151">
        <v>0.05</v>
      </c>
      <c r="G199" s="152">
        <f t="shared" si="1"/>
        <v>4.598201973760933</v>
      </c>
    </row>
    <row r="200" spans="1:7" ht="15.75" customHeight="1">
      <c r="A200" s="154"/>
      <c r="B200" s="155" t="s">
        <v>41</v>
      </c>
      <c r="C200" s="155"/>
      <c r="D200" s="155"/>
      <c r="E200" s="155"/>
      <c r="F200" s="156">
        <f>SUM(F194:F199)</f>
        <v>0.25849</v>
      </c>
      <c r="G200" s="53">
        <f>SUM(G194:G199)</f>
        <v>21.46403947521866</v>
      </c>
    </row>
    <row r="201" spans="1:7" ht="15.75">
      <c r="A201" s="5"/>
      <c r="B201" s="5"/>
      <c r="C201" s="5"/>
      <c r="D201" s="5"/>
      <c r="E201" s="5"/>
      <c r="F201" s="5"/>
      <c r="G201" s="5"/>
    </row>
    <row r="202" spans="1:7" ht="15.75">
      <c r="A202" s="32" t="s">
        <v>140</v>
      </c>
      <c r="B202" s="32"/>
      <c r="C202" s="32"/>
      <c r="D202" s="32"/>
      <c r="E202" s="32"/>
      <c r="F202" s="32"/>
      <c r="G202" s="32"/>
    </row>
    <row r="203" spans="1:7" ht="15.75">
      <c r="A203" s="32" t="s">
        <v>141</v>
      </c>
      <c r="B203" s="32"/>
      <c r="C203" s="32"/>
      <c r="D203" s="32"/>
      <c r="E203" s="32"/>
      <c r="F203" s="32"/>
      <c r="G203" s="32"/>
    </row>
    <row r="204" spans="1:7" ht="15.75">
      <c r="A204" s="141" t="s">
        <v>142</v>
      </c>
      <c r="B204" s="141"/>
      <c r="C204" s="141"/>
      <c r="D204" s="141"/>
      <c r="E204" s="141"/>
      <c r="F204" s="141"/>
      <c r="G204" s="141"/>
    </row>
    <row r="205" spans="1:7" ht="15.75">
      <c r="A205" s="141" t="s">
        <v>143</v>
      </c>
      <c r="B205" s="141"/>
      <c r="C205" s="141"/>
      <c r="D205" s="141"/>
      <c r="E205" s="141"/>
      <c r="F205" s="141"/>
      <c r="G205" s="141"/>
    </row>
    <row r="206" spans="1:7" ht="48" customHeight="1">
      <c r="A206" s="157" t="s">
        <v>144</v>
      </c>
      <c r="B206" s="157"/>
      <c r="C206" s="157"/>
      <c r="D206" s="157"/>
      <c r="E206" s="157"/>
      <c r="F206" s="157"/>
      <c r="G206" s="157"/>
    </row>
    <row r="207" spans="1:7" ht="48" customHeight="1">
      <c r="A207" s="158" t="s">
        <v>145</v>
      </c>
      <c r="B207" s="158"/>
      <c r="C207" s="158"/>
      <c r="D207" s="158"/>
      <c r="E207" s="158"/>
      <c r="F207" s="158"/>
      <c r="G207" s="158"/>
    </row>
    <row r="208" spans="1:7" ht="15.75">
      <c r="A208" s="141"/>
      <c r="B208" s="11"/>
      <c r="C208" s="11"/>
      <c r="D208" s="11"/>
      <c r="E208" s="11"/>
      <c r="F208" s="11"/>
      <c r="G208" s="11"/>
    </row>
    <row r="209" spans="1:7" ht="15.75">
      <c r="A209" s="141"/>
      <c r="B209" s="11"/>
      <c r="C209" s="11"/>
      <c r="D209" s="11"/>
      <c r="E209" s="11"/>
      <c r="F209" s="11"/>
      <c r="G209" s="11"/>
    </row>
    <row r="210" spans="1:7" ht="15.75">
      <c r="A210" s="141"/>
      <c r="B210" s="11"/>
      <c r="C210" s="11"/>
      <c r="D210" s="11"/>
      <c r="E210" s="11"/>
      <c r="F210" s="11"/>
      <c r="G210" s="11"/>
    </row>
    <row r="211" spans="1:7" ht="15.75">
      <c r="A211" s="141"/>
      <c r="B211" s="11"/>
      <c r="C211" s="11"/>
      <c r="D211" s="11"/>
      <c r="E211" s="11"/>
      <c r="F211" s="11"/>
      <c r="G211" s="11"/>
    </row>
    <row r="212" spans="1:7" ht="15.75" customHeight="1">
      <c r="A212" s="28" t="s">
        <v>146</v>
      </c>
      <c r="B212" s="28"/>
      <c r="C212" s="28"/>
      <c r="D212" s="28"/>
      <c r="E212" s="28"/>
      <c r="F212" s="28"/>
      <c r="G212" s="28"/>
    </row>
    <row r="213" spans="1:7" ht="15.75">
      <c r="A213" s="34"/>
      <c r="B213" s="34"/>
      <c r="C213" s="34"/>
      <c r="D213" s="34"/>
      <c r="E213" s="34"/>
      <c r="F213" s="34"/>
      <c r="G213" s="34"/>
    </row>
    <row r="214" spans="1:7" ht="25.5" customHeight="1">
      <c r="A214" s="159"/>
      <c r="B214" s="95" t="s">
        <v>147</v>
      </c>
      <c r="C214" s="95"/>
      <c r="D214" s="95"/>
      <c r="E214" s="95"/>
      <c r="F214" s="95" t="s">
        <v>148</v>
      </c>
      <c r="G214" s="95"/>
    </row>
    <row r="215" spans="1:7" ht="15.75" customHeight="1">
      <c r="A215" s="36" t="s">
        <v>6</v>
      </c>
      <c r="B215" s="37" t="s">
        <v>149</v>
      </c>
      <c r="C215" s="37"/>
      <c r="D215" s="37"/>
      <c r="E215" s="37"/>
      <c r="F215" s="160">
        <f>F48</f>
        <v>0</v>
      </c>
      <c r="G215" s="160"/>
    </row>
    <row r="216" spans="1:7" ht="25.5" customHeight="1">
      <c r="A216" s="36" t="s">
        <v>9</v>
      </c>
      <c r="B216" s="37" t="s">
        <v>150</v>
      </c>
      <c r="C216" s="37"/>
      <c r="D216" s="37"/>
      <c r="E216" s="37"/>
      <c r="F216" s="160">
        <f>F112</f>
        <v>70.5</v>
      </c>
      <c r="G216" s="160"/>
    </row>
    <row r="217" spans="1:7" ht="15.75" customHeight="1">
      <c r="A217" s="36" t="s">
        <v>12</v>
      </c>
      <c r="B217" s="37" t="s">
        <v>151</v>
      </c>
      <c r="C217" s="37"/>
      <c r="D217" s="37"/>
      <c r="E217" s="37"/>
      <c r="F217" s="160">
        <f>G122</f>
        <v>0</v>
      </c>
      <c r="G217" s="160"/>
    </row>
    <row r="218" spans="1:7" ht="15.75" customHeight="1">
      <c r="A218" s="36" t="s">
        <v>15</v>
      </c>
      <c r="B218" s="37" t="s">
        <v>152</v>
      </c>
      <c r="C218" s="37"/>
      <c r="D218" s="37"/>
      <c r="E218" s="37"/>
      <c r="F218" s="160">
        <f>G176</f>
        <v>0</v>
      </c>
      <c r="G218" s="160"/>
    </row>
    <row r="219" spans="1:7" ht="15.75" customHeight="1">
      <c r="A219" s="36" t="s">
        <v>62</v>
      </c>
      <c r="B219" s="37" t="s">
        <v>153</v>
      </c>
      <c r="C219" s="37"/>
      <c r="D219" s="37"/>
      <c r="E219" s="37"/>
      <c r="F219" s="160">
        <f>F185</f>
        <v>0</v>
      </c>
      <c r="G219" s="160"/>
    </row>
    <row r="220" spans="1:7" ht="15.75" customHeight="1">
      <c r="A220" s="38" t="s">
        <v>154</v>
      </c>
      <c r="B220" s="38"/>
      <c r="C220" s="38"/>
      <c r="D220" s="38"/>
      <c r="E220" s="38"/>
      <c r="F220" s="115">
        <f>F215+F216+F217+F218+F219</f>
        <v>70.5</v>
      </c>
      <c r="G220" s="115"/>
    </row>
    <row r="221" spans="1:7" ht="15.75" customHeight="1">
      <c r="A221" s="36" t="s">
        <v>64</v>
      </c>
      <c r="B221" s="37" t="s">
        <v>155</v>
      </c>
      <c r="C221" s="37"/>
      <c r="D221" s="37"/>
      <c r="E221" s="37"/>
      <c r="F221" s="160">
        <f>G200</f>
        <v>21.46403947521866</v>
      </c>
      <c r="G221" s="160"/>
    </row>
    <row r="222" spans="1:7" ht="15.75" customHeight="1">
      <c r="A222" s="22" t="s">
        <v>190</v>
      </c>
      <c r="B222" s="22"/>
      <c r="C222" s="22"/>
      <c r="D222" s="22"/>
      <c r="E222" s="22"/>
      <c r="F222" s="161">
        <f>F220+F221</f>
        <v>91.96403947521866</v>
      </c>
      <c r="G222" s="161"/>
    </row>
    <row r="223" spans="1:7" ht="15.75">
      <c r="A223" s="163"/>
      <c r="B223" s="163"/>
      <c r="C223" s="163"/>
      <c r="D223" s="163"/>
      <c r="E223" s="163"/>
      <c r="F223" s="163"/>
      <c r="G223" s="163"/>
    </row>
    <row r="224" spans="1:7" ht="15.75" customHeight="1">
      <c r="A224" s="28" t="s">
        <v>157</v>
      </c>
      <c r="B224" s="28"/>
      <c r="C224" s="28"/>
      <c r="D224" s="28"/>
      <c r="E224" s="28"/>
      <c r="F224" s="28"/>
      <c r="G224" s="28"/>
    </row>
    <row r="225" spans="1:7" ht="15.75">
      <c r="A225" s="5"/>
      <c r="B225" s="5"/>
      <c r="C225" s="5"/>
      <c r="D225" s="5"/>
      <c r="E225" s="5"/>
      <c r="F225" s="5"/>
      <c r="G225" s="5"/>
    </row>
    <row r="226" spans="1:7" ht="58.5" customHeight="1">
      <c r="A226" s="21" t="s">
        <v>158</v>
      </c>
      <c r="B226" s="21"/>
      <c r="C226" s="21" t="s">
        <v>191</v>
      </c>
      <c r="D226" s="21" t="s">
        <v>192</v>
      </c>
      <c r="E226" s="21" t="s">
        <v>193</v>
      </c>
      <c r="F226" s="21" t="s">
        <v>194</v>
      </c>
      <c r="G226" s="21" t="s">
        <v>163</v>
      </c>
    </row>
    <row r="227" spans="1:7" ht="15.75" customHeight="1">
      <c r="A227" s="14" t="s">
        <v>164</v>
      </c>
      <c r="B227" s="23">
        <f>F35</f>
        <v>0</v>
      </c>
      <c r="C227" s="164">
        <v>91.96</v>
      </c>
      <c r="D227" s="14">
        <v>227</v>
      </c>
      <c r="E227" s="164">
        <f>C227*D227</f>
        <v>20874.92</v>
      </c>
      <c r="F227" s="164">
        <v>19</v>
      </c>
      <c r="G227" s="164">
        <f>E227*F227</f>
        <v>396623.48</v>
      </c>
    </row>
    <row r="228" spans="1:7" ht="15.75" customHeight="1">
      <c r="A228" s="21" t="s">
        <v>195</v>
      </c>
      <c r="B228" s="21"/>
      <c r="C228" s="21"/>
      <c r="D228" s="21"/>
      <c r="E228" s="21"/>
      <c r="F228" s="21"/>
      <c r="G228" s="175">
        <f>E227</f>
        <v>20874.92</v>
      </c>
    </row>
    <row r="229" spans="1:7" ht="15.75">
      <c r="A229" s="5"/>
      <c r="B229" s="5"/>
      <c r="C229" s="5"/>
      <c r="D229" s="5"/>
      <c r="E229" s="5"/>
      <c r="F229" s="5"/>
      <c r="G229" s="5"/>
    </row>
    <row r="230" spans="1:7" ht="15.75">
      <c r="A230" s="54" t="s">
        <v>166</v>
      </c>
      <c r="B230" s="54"/>
      <c r="C230" s="54"/>
      <c r="D230" s="54"/>
      <c r="E230" s="54"/>
      <c r="F230" s="54"/>
      <c r="G230" s="54"/>
    </row>
    <row r="231" spans="1:7" ht="15.75">
      <c r="A231" s="5"/>
      <c r="B231" s="5"/>
      <c r="C231" s="5"/>
      <c r="D231" s="5"/>
      <c r="E231" s="5"/>
      <c r="F231" s="5"/>
      <c r="G231" s="5"/>
    </row>
    <row r="232" spans="1:7" ht="15.75" customHeight="1">
      <c r="A232" s="138"/>
      <c r="B232" s="21" t="s">
        <v>167</v>
      </c>
      <c r="C232" s="21"/>
      <c r="D232" s="21"/>
      <c r="E232" s="21"/>
      <c r="F232" s="21"/>
      <c r="G232" s="21"/>
    </row>
    <row r="233" spans="1:7" ht="15.75" customHeight="1">
      <c r="A233" s="138"/>
      <c r="B233" s="168" t="s">
        <v>168</v>
      </c>
      <c r="C233" s="168"/>
      <c r="D233" s="168"/>
      <c r="E233" s="168"/>
      <c r="F233" s="21" t="s">
        <v>169</v>
      </c>
      <c r="G233" s="21"/>
    </row>
    <row r="234" spans="1:7" ht="15.75" customHeight="1">
      <c r="A234" s="58" t="s">
        <v>6</v>
      </c>
      <c r="B234" s="169" t="s">
        <v>170</v>
      </c>
      <c r="C234" s="169"/>
      <c r="D234" s="169"/>
      <c r="E234" s="169"/>
      <c r="F234" s="170">
        <v>91.96</v>
      </c>
      <c r="G234" s="170"/>
    </row>
    <row r="235" spans="1:7" ht="36.75" customHeight="1">
      <c r="A235" s="14" t="s">
        <v>9</v>
      </c>
      <c r="B235" s="37" t="s">
        <v>196</v>
      </c>
      <c r="C235" s="37"/>
      <c r="D235" s="37"/>
      <c r="E235" s="37"/>
      <c r="F235" s="171">
        <f>F234*D227</f>
        <v>20874.92</v>
      </c>
      <c r="G235" s="171"/>
    </row>
    <row r="236" spans="1:7" ht="15.75">
      <c r="A236" s="5"/>
      <c r="B236" s="5"/>
      <c r="C236" s="5"/>
      <c r="D236" s="5"/>
      <c r="E236" s="5"/>
      <c r="F236" s="5"/>
      <c r="G236" s="5"/>
    </row>
    <row r="237" spans="1:7" ht="15.75">
      <c r="A237" s="172" t="s">
        <v>173</v>
      </c>
      <c r="B237" s="172"/>
      <c r="C237" s="172"/>
      <c r="D237" s="172"/>
      <c r="E237" s="172"/>
      <c r="F237" s="172"/>
      <c r="G237" s="172"/>
    </row>
    <row r="238" spans="1:7" ht="15.75">
      <c r="A238" s="1"/>
      <c r="B238" s="1"/>
      <c r="C238" s="1"/>
      <c r="D238" s="1"/>
      <c r="E238" s="1"/>
      <c r="F238" s="1"/>
      <c r="G238" s="1"/>
    </row>
    <row r="239" spans="1:7" ht="15.75">
      <c r="A239" s="1"/>
      <c r="B239" s="1"/>
      <c r="C239" s="1"/>
      <c r="D239" s="1"/>
      <c r="E239" s="1"/>
      <c r="F239" s="1"/>
      <c r="G239" s="1"/>
    </row>
    <row r="240" spans="1:7" ht="99.75" customHeight="1">
      <c r="A240" s="173" t="s">
        <v>174</v>
      </c>
      <c r="B240" s="173"/>
      <c r="C240" s="173"/>
      <c r="D240" s="173"/>
      <c r="E240" s="173"/>
      <c r="F240" s="173"/>
      <c r="G240" s="173"/>
    </row>
  </sheetData>
  <sheetProtection selectLockedCells="1" selectUnlockedCells="1"/>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12:G212"/>
    <mergeCell ref="B214:E214"/>
    <mergeCell ref="F214:G214"/>
    <mergeCell ref="B215:E215"/>
    <mergeCell ref="F215:G215"/>
    <mergeCell ref="B216:E216"/>
    <mergeCell ref="F216:G216"/>
    <mergeCell ref="B217:E217"/>
    <mergeCell ref="F217:G217"/>
    <mergeCell ref="B218:E218"/>
    <mergeCell ref="F218:G218"/>
    <mergeCell ref="B219:E219"/>
    <mergeCell ref="F219:G219"/>
    <mergeCell ref="A220:E220"/>
    <mergeCell ref="F220:G220"/>
    <mergeCell ref="B221:E221"/>
    <mergeCell ref="F221:G221"/>
    <mergeCell ref="A222:E222"/>
    <mergeCell ref="F222:G222"/>
    <mergeCell ref="A224:G224"/>
    <mergeCell ref="A226:B226"/>
    <mergeCell ref="E226:G226"/>
    <mergeCell ref="E227:G227"/>
    <mergeCell ref="A228:F228"/>
    <mergeCell ref="A230:G230"/>
    <mergeCell ref="B232:G232"/>
    <mergeCell ref="B233:E233"/>
    <mergeCell ref="F233:G233"/>
    <mergeCell ref="B234:E234"/>
    <mergeCell ref="F234:G234"/>
    <mergeCell ref="B235:E235"/>
    <mergeCell ref="F235:G235"/>
    <mergeCell ref="A237:G237"/>
    <mergeCell ref="A240:G240"/>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dimension ref="A1:G241"/>
  <sheetViews>
    <sheetView zoomScale="130" zoomScaleNormal="130" workbookViewId="0" topLeftCell="A217">
      <selection activeCell="E227" sqref="E227"/>
    </sheetView>
  </sheetViews>
  <sheetFormatPr defaultColWidth="9.00390625" defaultRowHeight="14.25"/>
  <cols>
    <col min="1" max="6" width="10.375" style="0" customWidth="1"/>
    <col min="7" max="7" width="13.62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180</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0.25" customHeight="1">
      <c r="A20" s="23" t="s">
        <v>21</v>
      </c>
      <c r="B20" s="24" t="s">
        <v>197</v>
      </c>
      <c r="C20" s="24"/>
      <c r="D20" s="24"/>
      <c r="E20" s="24"/>
      <c r="F20" s="24">
        <v>77</v>
      </c>
      <c r="G20" s="24"/>
    </row>
    <row r="21" spans="1:7" ht="15.75">
      <c r="A21" s="25"/>
      <c r="B21" s="25"/>
      <c r="C21" s="25"/>
      <c r="D21" s="25"/>
      <c r="E21" s="25"/>
      <c r="F21" s="25"/>
      <c r="G21" s="25"/>
    </row>
    <row r="22" spans="1:7" ht="15.75" customHeight="1">
      <c r="A22" s="26" t="s">
        <v>23</v>
      </c>
      <c r="B22" s="26"/>
      <c r="C22" s="26"/>
      <c r="D22" s="26"/>
      <c r="E22" s="26"/>
      <c r="F22" s="26"/>
      <c r="G22" s="26"/>
    </row>
    <row r="23" spans="1:7" ht="15.75">
      <c r="A23" s="26"/>
      <c r="B23" s="26"/>
      <c r="C23" s="26"/>
      <c r="D23" s="26"/>
      <c r="E23" s="26"/>
      <c r="F23" s="26"/>
      <c r="G23" s="26"/>
    </row>
    <row r="24" spans="1:7" ht="15.75" customHeight="1">
      <c r="A24" s="26" t="s">
        <v>24</v>
      </c>
      <c r="B24" s="26"/>
      <c r="C24" s="26"/>
      <c r="D24" s="26"/>
      <c r="E24" s="26"/>
      <c r="F24" s="26"/>
      <c r="G24" s="26"/>
    </row>
    <row r="25" spans="1:7" ht="15.75">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5.5" customHeight="1">
      <c r="A35" s="36">
        <v>1</v>
      </c>
      <c r="B35" s="37" t="s">
        <v>29</v>
      </c>
      <c r="C35" s="37"/>
      <c r="D35" s="37"/>
      <c r="E35" s="37"/>
      <c r="F35" s="38" t="s">
        <v>181</v>
      </c>
      <c r="G35" s="38"/>
    </row>
    <row r="36" spans="1:7" ht="15.75" customHeight="1">
      <c r="A36" s="36">
        <v>2</v>
      </c>
      <c r="B36" s="37" t="s">
        <v>31</v>
      </c>
      <c r="C36" s="37"/>
      <c r="D36" s="37"/>
      <c r="E36" s="37"/>
      <c r="F36" s="39" t="s">
        <v>182</v>
      </c>
      <c r="G36" s="39"/>
    </row>
    <row r="37" spans="1:7" ht="15.75" customHeight="1">
      <c r="A37" s="36">
        <v>3</v>
      </c>
      <c r="B37" s="37" t="s">
        <v>33</v>
      </c>
      <c r="C37" s="37"/>
      <c r="D37" s="37"/>
      <c r="E37" s="37"/>
      <c r="F37" s="40">
        <v>2241.65</v>
      </c>
      <c r="G37" s="40"/>
    </row>
    <row r="38" spans="1:7" ht="15.75" customHeight="1">
      <c r="A38" s="36">
        <v>4</v>
      </c>
      <c r="B38" s="37" t="s">
        <v>34</v>
      </c>
      <c r="C38" s="37"/>
      <c r="D38" s="37"/>
      <c r="E38" s="37"/>
      <c r="F38" s="41">
        <v>44743</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v>2241.65</v>
      </c>
      <c r="G47" s="51"/>
    </row>
    <row r="48" spans="1:7" ht="15.75" customHeight="1">
      <c r="A48" s="49" t="s">
        <v>9</v>
      </c>
      <c r="B48" s="98" t="s">
        <v>198</v>
      </c>
      <c r="C48" s="98"/>
      <c r="D48" s="98"/>
      <c r="E48" s="98"/>
      <c r="F48" s="166">
        <v>10.19</v>
      </c>
      <c r="G48" s="166"/>
    </row>
    <row r="49" spans="1:7" ht="15.75" customHeight="1">
      <c r="A49" s="49" t="s">
        <v>12</v>
      </c>
      <c r="B49" s="176" t="s">
        <v>197</v>
      </c>
      <c r="C49" s="176"/>
      <c r="D49" s="176"/>
      <c r="E49" s="176"/>
      <c r="F49" s="166">
        <v>2.55</v>
      </c>
      <c r="G49" s="166"/>
    </row>
    <row r="50" spans="1:7" ht="15.75" customHeight="1">
      <c r="A50" s="52" t="s">
        <v>41</v>
      </c>
      <c r="B50" s="52"/>
      <c r="C50" s="52"/>
      <c r="D50" s="52"/>
      <c r="E50" s="52"/>
      <c r="F50" s="53">
        <f>F49</f>
        <v>2.55</v>
      </c>
      <c r="G50" s="53"/>
    </row>
    <row r="51" spans="1:7" ht="15.75" customHeight="1">
      <c r="A51" s="47" t="s">
        <v>42</v>
      </c>
      <c r="B51" s="47"/>
      <c r="C51" s="47"/>
      <c r="D51" s="47"/>
      <c r="E51" s="47"/>
      <c r="F51" s="47"/>
      <c r="G51" s="47"/>
    </row>
    <row r="52" spans="1:7" ht="15.75">
      <c r="A52" s="47"/>
      <c r="B52" s="47"/>
      <c r="C52" s="47"/>
      <c r="D52" s="47"/>
      <c r="E52" s="47"/>
      <c r="F52" s="47"/>
      <c r="G52" s="47"/>
    </row>
    <row r="53" spans="1:7" ht="15.75">
      <c r="A53" s="47"/>
      <c r="B53" s="47"/>
      <c r="C53" s="47"/>
      <c r="D53" s="47"/>
      <c r="E53" s="47"/>
      <c r="F53" s="47"/>
      <c r="G53" s="47"/>
    </row>
    <row r="54" spans="1:7" ht="15.75" customHeight="1">
      <c r="A54" s="54" t="s">
        <v>43</v>
      </c>
      <c r="B54" s="54"/>
      <c r="C54" s="54"/>
      <c r="D54" s="54"/>
      <c r="E54" s="54"/>
      <c r="F54" s="54"/>
      <c r="G54" s="54"/>
    </row>
    <row r="55" spans="1:7" ht="15.75">
      <c r="A55" s="33"/>
      <c r="B55" s="34"/>
      <c r="C55" s="34"/>
      <c r="D55" s="34"/>
      <c r="E55" s="34"/>
      <c r="F55" s="34"/>
      <c r="G55" s="34"/>
    </row>
    <row r="56" spans="1:7" ht="15.75" customHeight="1">
      <c r="A56" s="55" t="s">
        <v>44</v>
      </c>
      <c r="B56" s="55"/>
      <c r="C56" s="55"/>
      <c r="D56" s="55"/>
      <c r="E56" s="55"/>
      <c r="F56" s="55"/>
      <c r="G56" s="55"/>
    </row>
    <row r="57" spans="1:7" ht="15.75" customHeight="1">
      <c r="A57" s="56"/>
      <c r="B57" s="56"/>
      <c r="C57" s="56"/>
      <c r="D57" s="56"/>
      <c r="E57" s="56"/>
      <c r="F57" s="56"/>
      <c r="G57" s="56"/>
    </row>
    <row r="58" spans="1:7" ht="25.5" customHeight="1">
      <c r="A58" s="57" t="s">
        <v>45</v>
      </c>
      <c r="B58" s="57" t="s">
        <v>46</v>
      </c>
      <c r="C58" s="57"/>
      <c r="D58" s="57"/>
      <c r="E58" s="57"/>
      <c r="F58" s="57" t="s">
        <v>47</v>
      </c>
      <c r="G58" s="57" t="s">
        <v>39</v>
      </c>
    </row>
    <row r="59" spans="1:7" ht="15.75" customHeight="1">
      <c r="A59" s="58" t="s">
        <v>6</v>
      </c>
      <c r="B59" s="59" t="s">
        <v>48</v>
      </c>
      <c r="C59" s="59"/>
      <c r="D59" s="59"/>
      <c r="E59" s="59"/>
      <c r="F59" s="60">
        <v>0.0833</v>
      </c>
      <c r="G59" s="61">
        <v>0</v>
      </c>
    </row>
    <row r="60" spans="1:7" ht="15.75" customHeight="1">
      <c r="A60" s="58" t="s">
        <v>9</v>
      </c>
      <c r="B60" s="59" t="s">
        <v>49</v>
      </c>
      <c r="C60" s="59"/>
      <c r="D60" s="59"/>
      <c r="E60" s="59"/>
      <c r="F60" s="62">
        <v>0.0833</v>
      </c>
      <c r="G60" s="61">
        <v>0</v>
      </c>
    </row>
    <row r="61" spans="1:7" ht="15.75" customHeight="1">
      <c r="A61" s="14" t="s">
        <v>12</v>
      </c>
      <c r="B61" s="63" t="s">
        <v>50</v>
      </c>
      <c r="C61" s="63"/>
      <c r="D61" s="63"/>
      <c r="E61" s="63"/>
      <c r="F61" s="62">
        <v>0.0278</v>
      </c>
      <c r="G61" s="61">
        <v>0</v>
      </c>
    </row>
    <row r="62" spans="1:7" ht="15.75" customHeight="1">
      <c r="A62" s="21" t="s">
        <v>41</v>
      </c>
      <c r="B62" s="21"/>
      <c r="C62" s="21"/>
      <c r="D62" s="21"/>
      <c r="E62" s="21"/>
      <c r="F62" s="64">
        <f>F59+F60+F61</f>
        <v>0.1944</v>
      </c>
      <c r="G62" s="65">
        <f>G59+G60+G61</f>
        <v>0</v>
      </c>
    </row>
    <row r="63" spans="1:7" ht="15.75" customHeight="1">
      <c r="A63" s="66" t="s">
        <v>51</v>
      </c>
      <c r="B63" s="66"/>
      <c r="C63" s="66"/>
      <c r="D63" s="66"/>
      <c r="E63" s="66"/>
      <c r="F63" s="66"/>
      <c r="G63" s="66"/>
    </row>
    <row r="64" spans="1:7" ht="15.75">
      <c r="A64" s="66"/>
      <c r="B64" s="66"/>
      <c r="C64" s="66"/>
      <c r="D64" s="66"/>
      <c r="E64" s="66"/>
      <c r="F64" s="66"/>
      <c r="G64" s="66"/>
    </row>
    <row r="65" spans="1:7" ht="15.75">
      <c r="A65" s="66"/>
      <c r="B65" s="66"/>
      <c r="C65" s="66"/>
      <c r="D65" s="66"/>
      <c r="E65" s="66"/>
      <c r="F65" s="66"/>
      <c r="G65" s="66"/>
    </row>
    <row r="66" spans="1:7" ht="15.75" customHeight="1">
      <c r="A66" s="67" t="s">
        <v>52</v>
      </c>
      <c r="B66" s="67"/>
      <c r="C66" s="67"/>
      <c r="D66" s="67"/>
      <c r="E66" s="67"/>
      <c r="F66" s="67"/>
      <c r="G66" s="67"/>
    </row>
    <row r="67" spans="1:7" ht="15.75">
      <c r="A67" s="67"/>
      <c r="B67" s="67"/>
      <c r="C67" s="67"/>
      <c r="D67" s="67"/>
      <c r="E67" s="67"/>
      <c r="F67" s="67"/>
      <c r="G67" s="67"/>
    </row>
    <row r="68" spans="1:7" ht="15.75">
      <c r="A68" s="67"/>
      <c r="B68" s="67"/>
      <c r="C68" s="67"/>
      <c r="D68" s="67"/>
      <c r="E68" s="67"/>
      <c r="F68" s="67"/>
      <c r="G68" s="67"/>
    </row>
    <row r="69" spans="1:7" ht="15.75" customHeight="1">
      <c r="A69" s="68" t="s">
        <v>53</v>
      </c>
      <c r="B69" s="68"/>
      <c r="C69" s="68"/>
      <c r="D69" s="68"/>
      <c r="E69" s="68"/>
      <c r="F69" s="68"/>
      <c r="G69" s="68"/>
    </row>
    <row r="70" spans="1:7" ht="15.75">
      <c r="A70" s="68"/>
      <c r="B70" s="68"/>
      <c r="C70" s="68"/>
      <c r="D70" s="68"/>
      <c r="E70" s="68"/>
      <c r="F70" s="68"/>
      <c r="G70" s="68"/>
    </row>
    <row r="71" spans="1:7" ht="15.75">
      <c r="A71" s="68"/>
      <c r="B71" s="68"/>
      <c r="C71" s="68"/>
      <c r="D71" s="68"/>
      <c r="E71" s="68"/>
      <c r="F71" s="68"/>
      <c r="G71" s="68"/>
    </row>
    <row r="72" spans="1:7" ht="15.75" customHeight="1">
      <c r="A72" s="69" t="s">
        <v>54</v>
      </c>
      <c r="B72" s="69"/>
      <c r="C72" s="69"/>
      <c r="D72" s="69"/>
      <c r="E72" s="69"/>
      <c r="F72" s="69"/>
      <c r="G72" s="70">
        <f>F50+G62</f>
        <v>2.55</v>
      </c>
    </row>
    <row r="73" spans="1:7" ht="15.75">
      <c r="A73" s="42"/>
      <c r="B73" s="34"/>
      <c r="C73" s="34"/>
      <c r="D73" s="34"/>
      <c r="E73" s="34"/>
      <c r="F73" s="34"/>
      <c r="G73" s="34"/>
    </row>
    <row r="74" spans="1:7" ht="25.5" customHeight="1">
      <c r="A74" s="71" t="s">
        <v>55</v>
      </c>
      <c r="B74" s="72" t="s">
        <v>56</v>
      </c>
      <c r="C74" s="72"/>
      <c r="D74" s="72"/>
      <c r="E74" s="72"/>
      <c r="F74" s="72" t="s">
        <v>57</v>
      </c>
      <c r="G74" s="72" t="s">
        <v>39</v>
      </c>
    </row>
    <row r="75" spans="1:7" ht="15.75" customHeight="1">
      <c r="A75" s="73" t="s">
        <v>6</v>
      </c>
      <c r="B75" s="74" t="s">
        <v>58</v>
      </c>
      <c r="C75" s="74"/>
      <c r="D75" s="74"/>
      <c r="E75" s="74"/>
      <c r="F75" s="75">
        <v>0.2</v>
      </c>
      <c r="G75" s="76">
        <f>G72*F75</f>
        <v>0.51</v>
      </c>
    </row>
    <row r="76" spans="1:7" ht="15.75" customHeight="1">
      <c r="A76" s="73" t="s">
        <v>9</v>
      </c>
      <c r="B76" s="74" t="s">
        <v>59</v>
      </c>
      <c r="C76" s="74"/>
      <c r="D76" s="74"/>
      <c r="E76" s="74"/>
      <c r="F76" s="75">
        <v>0.025</v>
      </c>
      <c r="G76" s="76">
        <f>G72*F76</f>
        <v>0.06375</v>
      </c>
    </row>
    <row r="77" spans="1:7" ht="15.75" customHeight="1">
      <c r="A77" s="73" t="s">
        <v>12</v>
      </c>
      <c r="B77" s="74" t="s">
        <v>60</v>
      </c>
      <c r="C77" s="74"/>
      <c r="D77" s="74"/>
      <c r="E77" s="74"/>
      <c r="F77" s="75">
        <v>0.03</v>
      </c>
      <c r="G77" s="76">
        <f>G72*F77</f>
        <v>0.0765</v>
      </c>
    </row>
    <row r="78" spans="1:7" ht="15.75" customHeight="1">
      <c r="A78" s="73" t="s">
        <v>15</v>
      </c>
      <c r="B78" s="74" t="s">
        <v>61</v>
      </c>
      <c r="C78" s="74"/>
      <c r="D78" s="74"/>
      <c r="E78" s="74"/>
      <c r="F78" s="75">
        <v>0.015</v>
      </c>
      <c r="G78" s="76">
        <f>G72*F78</f>
        <v>0.03825</v>
      </c>
    </row>
    <row r="79" spans="1:7" ht="15.75" customHeight="1">
      <c r="A79" s="73" t="s">
        <v>62</v>
      </c>
      <c r="B79" s="74" t="s">
        <v>63</v>
      </c>
      <c r="C79" s="74"/>
      <c r="D79" s="74"/>
      <c r="E79" s="74"/>
      <c r="F79" s="75">
        <v>0.01</v>
      </c>
      <c r="G79" s="76">
        <f>G72*F79</f>
        <v>0.0255</v>
      </c>
    </row>
    <row r="80" spans="1:7" ht="15.75" customHeight="1">
      <c r="A80" s="73" t="s">
        <v>64</v>
      </c>
      <c r="B80" s="74" t="s">
        <v>65</v>
      </c>
      <c r="C80" s="74"/>
      <c r="D80" s="74"/>
      <c r="E80" s="74"/>
      <c r="F80" s="75">
        <v>0.006</v>
      </c>
      <c r="G80" s="76">
        <f>G72*F80</f>
        <v>0.0153</v>
      </c>
    </row>
    <row r="81" spans="1:7" ht="15.75" customHeight="1">
      <c r="A81" s="73" t="s">
        <v>66</v>
      </c>
      <c r="B81" s="37" t="s">
        <v>67</v>
      </c>
      <c r="C81" s="37"/>
      <c r="D81" s="37"/>
      <c r="E81" s="37"/>
      <c r="F81" s="75">
        <v>0.002</v>
      </c>
      <c r="G81" s="76">
        <f>G72*F81</f>
        <v>0.0050999999999999995</v>
      </c>
    </row>
    <row r="82" spans="1:7" ht="15.75" customHeight="1">
      <c r="A82" s="73" t="s">
        <v>68</v>
      </c>
      <c r="B82" s="37" t="s">
        <v>69</v>
      </c>
      <c r="C82" s="37"/>
      <c r="D82" s="37"/>
      <c r="E82" s="37"/>
      <c r="F82" s="75">
        <v>0.08</v>
      </c>
      <c r="G82" s="76">
        <f>G72*F82</f>
        <v>0.204</v>
      </c>
    </row>
    <row r="83" spans="1:7" ht="15.75" customHeight="1">
      <c r="A83" s="71" t="s">
        <v>41</v>
      </c>
      <c r="B83" s="71"/>
      <c r="C83" s="71"/>
      <c r="D83" s="71"/>
      <c r="E83" s="71"/>
      <c r="F83" s="77">
        <v>0.36800000000000005</v>
      </c>
      <c r="G83" s="78">
        <f>G72*F83</f>
        <v>0.9384</v>
      </c>
    </row>
    <row r="84" spans="1:7" ht="15.75">
      <c r="A84" s="13"/>
      <c r="B84" s="34"/>
      <c r="C84" s="34"/>
      <c r="D84" s="34"/>
      <c r="E84" s="34"/>
      <c r="F84" s="34"/>
      <c r="G84" s="34"/>
    </row>
    <row r="85" spans="1:7" ht="15.75" customHeight="1">
      <c r="A85" s="79" t="s">
        <v>70</v>
      </c>
      <c r="B85" s="79"/>
      <c r="C85" s="79"/>
      <c r="D85" s="79"/>
      <c r="E85" s="79"/>
      <c r="F85" s="79"/>
      <c r="G85" s="79"/>
    </row>
    <row r="86" spans="1:7" ht="15.75">
      <c r="A86" s="79"/>
      <c r="B86" s="79"/>
      <c r="C86" s="79"/>
      <c r="D86" s="79"/>
      <c r="E86" s="79"/>
      <c r="F86" s="79"/>
      <c r="G86" s="79"/>
    </row>
    <row r="87" spans="1:7" ht="15.75" customHeight="1">
      <c r="A87" s="79" t="s">
        <v>71</v>
      </c>
      <c r="B87" s="79"/>
      <c r="C87" s="79"/>
      <c r="D87" s="79"/>
      <c r="E87" s="79"/>
      <c r="F87" s="79"/>
      <c r="G87" s="79"/>
    </row>
    <row r="88" spans="1:7" ht="15.75">
      <c r="A88" s="79"/>
      <c r="B88" s="79"/>
      <c r="C88" s="79"/>
      <c r="D88" s="79"/>
      <c r="E88" s="79"/>
      <c r="F88" s="79"/>
      <c r="G88" s="79"/>
    </row>
    <row r="89" spans="1:7" ht="36.75" customHeight="1">
      <c r="A89" s="80" t="s">
        <v>72</v>
      </c>
      <c r="B89" s="80"/>
      <c r="C89" s="80"/>
      <c r="D89" s="80"/>
      <c r="E89" s="80"/>
      <c r="F89" s="80"/>
      <c r="G89" s="80"/>
    </row>
    <row r="90" spans="1:7" ht="15.75" customHeight="1">
      <c r="A90" s="79" t="s">
        <v>73</v>
      </c>
      <c r="B90" s="79"/>
      <c r="C90" s="79"/>
      <c r="D90" s="79"/>
      <c r="E90" s="79"/>
      <c r="F90" s="79"/>
      <c r="G90" s="79"/>
    </row>
    <row r="91" spans="1:7" ht="15.75">
      <c r="A91" s="29"/>
      <c r="B91" s="29"/>
      <c r="C91" s="29"/>
      <c r="D91" s="29"/>
      <c r="E91" s="29"/>
      <c r="F91" s="29"/>
      <c r="G91" s="29"/>
    </row>
    <row r="92" spans="1:7" ht="15.75" customHeight="1">
      <c r="A92" s="82" t="s">
        <v>74</v>
      </c>
      <c r="B92" s="82"/>
      <c r="C92" s="82"/>
      <c r="D92" s="82"/>
      <c r="E92" s="82"/>
      <c r="F92" s="82"/>
      <c r="G92" s="82"/>
    </row>
    <row r="93" spans="1:7" ht="15.75">
      <c r="A93" s="13"/>
      <c r="B93" s="34"/>
      <c r="C93" s="34"/>
      <c r="D93" s="34"/>
      <c r="E93" s="34"/>
      <c r="F93" s="34"/>
      <c r="G93" s="34"/>
    </row>
    <row r="94" spans="1:7" ht="15.75" customHeight="1">
      <c r="A94" s="83" t="s">
        <v>75</v>
      </c>
      <c r="B94" s="83" t="s">
        <v>76</v>
      </c>
      <c r="C94" s="83"/>
      <c r="D94" s="83"/>
      <c r="E94" s="83"/>
      <c r="F94" s="84" t="s">
        <v>39</v>
      </c>
      <c r="G94" s="84"/>
    </row>
    <row r="95" spans="1:7" ht="15.75" customHeight="1">
      <c r="A95" s="85" t="s">
        <v>6</v>
      </c>
      <c r="B95" s="86" t="s">
        <v>183</v>
      </c>
      <c r="C95" s="86"/>
      <c r="D95" s="86"/>
      <c r="E95" s="86"/>
      <c r="F95" s="87">
        <v>0</v>
      </c>
      <c r="G95" s="87"/>
    </row>
    <row r="96" spans="1:7" ht="15.75" customHeight="1">
      <c r="A96" s="85" t="s">
        <v>9</v>
      </c>
      <c r="B96" s="86" t="s">
        <v>184</v>
      </c>
      <c r="C96" s="86"/>
      <c r="D96" s="86"/>
      <c r="E96" s="86"/>
      <c r="F96" s="87">
        <v>0</v>
      </c>
      <c r="G96" s="87"/>
    </row>
    <row r="97" spans="1:7" ht="15.75" customHeight="1">
      <c r="A97" s="85" t="s">
        <v>12</v>
      </c>
      <c r="B97" s="89" t="s">
        <v>185</v>
      </c>
      <c r="C97" s="89"/>
      <c r="D97" s="89"/>
      <c r="E97" s="89"/>
      <c r="F97" s="174">
        <v>0</v>
      </c>
      <c r="G97" s="174"/>
    </row>
    <row r="98" spans="1:7" ht="15.75" customHeight="1">
      <c r="A98" s="77" t="s">
        <v>41</v>
      </c>
      <c r="B98" s="77"/>
      <c r="C98" s="77"/>
      <c r="D98" s="77"/>
      <c r="E98" s="77"/>
      <c r="F98" s="92">
        <f>SUM(F95:F97)</f>
        <v>0</v>
      </c>
      <c r="G98" s="92"/>
    </row>
    <row r="99" spans="1:7" ht="15.75">
      <c r="A99" s="25"/>
      <c r="B99" s="25"/>
      <c r="C99" s="25"/>
      <c r="D99" s="25"/>
      <c r="E99" s="25"/>
      <c r="F99" s="25"/>
      <c r="G99" s="25"/>
    </row>
    <row r="100" spans="1:7" ht="25.5" customHeight="1">
      <c r="A100" s="79" t="s">
        <v>81</v>
      </c>
      <c r="B100" s="79"/>
      <c r="C100" s="79"/>
      <c r="D100" s="79"/>
      <c r="E100" s="79"/>
      <c r="F100" s="79"/>
      <c r="G100" s="79"/>
    </row>
    <row r="101" spans="1:7" ht="15.75" customHeight="1">
      <c r="A101" s="93"/>
      <c r="B101" s="93"/>
      <c r="C101" s="93"/>
      <c r="D101" s="93"/>
      <c r="E101" s="93"/>
      <c r="F101" s="93"/>
      <c r="G101" s="93"/>
    </row>
    <row r="102" spans="1:7" ht="15.75" customHeight="1">
      <c r="A102" s="79" t="s">
        <v>82</v>
      </c>
      <c r="B102" s="79"/>
      <c r="C102" s="79"/>
      <c r="D102" s="79"/>
      <c r="E102" s="79"/>
      <c r="F102" s="79"/>
      <c r="G102" s="79"/>
    </row>
    <row r="103" spans="1:7" ht="15.75">
      <c r="A103" s="79"/>
      <c r="B103" s="79"/>
      <c r="C103" s="79"/>
      <c r="D103" s="79"/>
      <c r="E103" s="79"/>
      <c r="F103" s="79"/>
      <c r="G103" s="79"/>
    </row>
    <row r="104" spans="1:7" ht="15.75" customHeight="1">
      <c r="A104" s="94"/>
      <c r="B104" s="94"/>
      <c r="C104" s="94"/>
      <c r="D104" s="94"/>
      <c r="E104" s="94"/>
      <c r="F104" s="94"/>
      <c r="G104" s="94"/>
    </row>
    <row r="105" spans="1:7" ht="25.5" customHeight="1">
      <c r="A105" s="67" t="s">
        <v>83</v>
      </c>
      <c r="B105" s="67"/>
      <c r="C105" s="67"/>
      <c r="D105" s="67"/>
      <c r="E105" s="67"/>
      <c r="F105" s="67"/>
      <c r="G105" s="67"/>
    </row>
    <row r="106" spans="1:7" ht="15.75" customHeight="1">
      <c r="A106" s="5"/>
      <c r="B106" s="93"/>
      <c r="C106" s="93"/>
      <c r="D106" s="93"/>
      <c r="E106" s="93"/>
      <c r="F106" s="93"/>
      <c r="G106" s="93"/>
    </row>
    <row r="107" spans="1:7" ht="15.75" customHeight="1">
      <c r="A107" s="28" t="s">
        <v>84</v>
      </c>
      <c r="B107" s="28"/>
      <c r="C107" s="28"/>
      <c r="D107" s="28"/>
      <c r="E107" s="28"/>
      <c r="F107" s="28"/>
      <c r="G107" s="28"/>
    </row>
    <row r="108" spans="1:7" ht="15.75">
      <c r="A108" s="5"/>
      <c r="B108" s="5"/>
      <c r="C108" s="5"/>
      <c r="D108" s="5"/>
      <c r="E108" s="5"/>
      <c r="F108" s="5"/>
      <c r="G108" s="5"/>
    </row>
    <row r="109" spans="1:7" ht="15.75" customHeight="1">
      <c r="A109" s="71">
        <v>2</v>
      </c>
      <c r="B109" s="95" t="s">
        <v>85</v>
      </c>
      <c r="C109" s="95"/>
      <c r="D109" s="95"/>
      <c r="E109" s="95"/>
      <c r="F109" s="71" t="s">
        <v>39</v>
      </c>
      <c r="G109" s="71"/>
    </row>
    <row r="110" spans="1:7" ht="15.75" customHeight="1">
      <c r="A110" s="73" t="s">
        <v>45</v>
      </c>
      <c r="B110" s="37" t="s">
        <v>46</v>
      </c>
      <c r="C110" s="37"/>
      <c r="D110" s="37"/>
      <c r="E110" s="37"/>
      <c r="F110" s="96">
        <f>G62</f>
        <v>0</v>
      </c>
      <c r="G110" s="96"/>
    </row>
    <row r="111" spans="1:7" ht="15.75" customHeight="1">
      <c r="A111" s="73" t="s">
        <v>55</v>
      </c>
      <c r="B111" s="37" t="s">
        <v>56</v>
      </c>
      <c r="C111" s="37"/>
      <c r="D111" s="37"/>
      <c r="E111" s="37"/>
      <c r="F111" s="96">
        <f>G83</f>
        <v>0.9384</v>
      </c>
      <c r="G111" s="96"/>
    </row>
    <row r="112" spans="1:7" ht="15.75" customHeight="1">
      <c r="A112" s="73" t="s">
        <v>75</v>
      </c>
      <c r="B112" s="37" t="s">
        <v>76</v>
      </c>
      <c r="C112" s="37"/>
      <c r="D112" s="37"/>
      <c r="E112" s="37"/>
      <c r="F112" s="96">
        <f>F98</f>
        <v>0</v>
      </c>
      <c r="G112" s="96"/>
    </row>
    <row r="113" spans="1:7" ht="15.75" customHeight="1">
      <c r="A113" s="95" t="s">
        <v>41</v>
      </c>
      <c r="B113" s="95"/>
      <c r="C113" s="95"/>
      <c r="D113" s="95"/>
      <c r="E113" s="95"/>
      <c r="F113" s="97">
        <f>F110+F111+F112</f>
        <v>0.9384</v>
      </c>
      <c r="G113" s="97"/>
    </row>
    <row r="114" spans="1:7" ht="15.75">
      <c r="A114" s="34"/>
      <c r="B114" s="34"/>
      <c r="C114" s="34"/>
      <c r="D114" s="34"/>
      <c r="E114" s="34"/>
      <c r="F114" s="34"/>
      <c r="G114" s="34"/>
    </row>
    <row r="115" spans="1:7" ht="15.75">
      <c r="A115" s="54" t="s">
        <v>86</v>
      </c>
      <c r="B115" s="54"/>
      <c r="C115" s="54"/>
      <c r="D115" s="54"/>
      <c r="E115" s="54"/>
      <c r="F115" s="54"/>
      <c r="G115" s="54"/>
    </row>
    <row r="116" spans="1:7" ht="15.75">
      <c r="A116" s="5"/>
      <c r="B116" s="34"/>
      <c r="C116" s="34"/>
      <c r="D116" s="34"/>
      <c r="E116" s="34"/>
      <c r="F116" s="34"/>
      <c r="G116" s="34"/>
    </row>
    <row r="117" spans="1:7" ht="15.75" customHeight="1">
      <c r="A117" s="57">
        <v>3</v>
      </c>
      <c r="B117" s="57" t="s">
        <v>87</v>
      </c>
      <c r="C117" s="57"/>
      <c r="D117" s="57"/>
      <c r="E117" s="57"/>
      <c r="F117" s="57" t="s">
        <v>47</v>
      </c>
      <c r="G117" s="57" t="s">
        <v>39</v>
      </c>
    </row>
    <row r="118" spans="1:7" ht="15.75" customHeight="1">
      <c r="A118" s="58" t="s">
        <v>6</v>
      </c>
      <c r="B118" s="98" t="s">
        <v>88</v>
      </c>
      <c r="C118" s="98"/>
      <c r="D118" s="98"/>
      <c r="E118" s="98"/>
      <c r="F118" s="99">
        <v>0.004200000000000001</v>
      </c>
      <c r="G118" s="100">
        <v>0</v>
      </c>
    </row>
    <row r="119" spans="1:7" ht="15.75" customHeight="1">
      <c r="A119" s="14" t="s">
        <v>9</v>
      </c>
      <c r="B119" s="98" t="s">
        <v>89</v>
      </c>
      <c r="C119" s="98"/>
      <c r="D119" s="98"/>
      <c r="E119" s="98"/>
      <c r="F119" s="101">
        <f>0.08*F118</f>
        <v>0.00033600000000000004</v>
      </c>
      <c r="G119" s="100">
        <v>0</v>
      </c>
    </row>
    <row r="120" spans="1:7" ht="24.75" customHeight="1">
      <c r="A120" s="14" t="s">
        <v>12</v>
      </c>
      <c r="B120" s="98" t="s">
        <v>90</v>
      </c>
      <c r="C120" s="98"/>
      <c r="D120" s="98"/>
      <c r="E120" s="98"/>
      <c r="F120" s="101">
        <v>0.04</v>
      </c>
      <c r="G120" s="100">
        <v>0</v>
      </c>
    </row>
    <row r="121" spans="1:7" ht="15.75" customHeight="1">
      <c r="A121" s="14" t="s">
        <v>15</v>
      </c>
      <c r="B121" s="98" t="s">
        <v>91</v>
      </c>
      <c r="C121" s="98"/>
      <c r="D121" s="98"/>
      <c r="E121" s="98"/>
      <c r="F121" s="101">
        <v>0.0194</v>
      </c>
      <c r="G121" s="100">
        <v>0</v>
      </c>
    </row>
    <row r="122" spans="1:7" ht="24.75" customHeight="1">
      <c r="A122" s="14" t="s">
        <v>62</v>
      </c>
      <c r="B122" s="98" t="s">
        <v>92</v>
      </c>
      <c r="C122" s="98"/>
      <c r="D122" s="98"/>
      <c r="E122" s="98"/>
      <c r="F122" s="101">
        <f>F121*F83</f>
        <v>0.007139200000000001</v>
      </c>
      <c r="G122" s="100">
        <v>0</v>
      </c>
    </row>
    <row r="123" spans="1:7" ht="15.75" customHeight="1">
      <c r="A123" s="102"/>
      <c r="B123" s="83" t="s">
        <v>93</v>
      </c>
      <c r="C123" s="83"/>
      <c r="D123" s="83"/>
      <c r="E123" s="83"/>
      <c r="F123" s="103">
        <f>SUM(F118:F122)</f>
        <v>0.0710752</v>
      </c>
      <c r="G123" s="104">
        <f>SUM(G118:G122)</f>
        <v>0</v>
      </c>
    </row>
    <row r="124" spans="1:7" ht="15.75">
      <c r="A124" s="105"/>
      <c r="B124" s="106"/>
      <c r="C124" s="106"/>
      <c r="D124" s="106"/>
      <c r="E124" s="106"/>
      <c r="F124" s="107"/>
      <c r="G124" s="108"/>
    </row>
    <row r="125" spans="1:7" ht="15.75" customHeight="1">
      <c r="A125" s="79" t="s">
        <v>94</v>
      </c>
      <c r="B125" s="79"/>
      <c r="C125" s="79"/>
      <c r="D125" s="79"/>
      <c r="E125" s="79"/>
      <c r="F125" s="79"/>
      <c r="G125" s="79"/>
    </row>
    <row r="126" spans="1:7" ht="15.75">
      <c r="A126" s="79"/>
      <c r="B126" s="79"/>
      <c r="C126" s="79"/>
      <c r="D126" s="79"/>
      <c r="E126" s="79"/>
      <c r="F126" s="79"/>
      <c r="G126" s="79"/>
    </row>
    <row r="127" spans="1:7" ht="15.75">
      <c r="A127" s="79"/>
      <c r="B127" s="79"/>
      <c r="C127" s="79"/>
      <c r="D127" s="79"/>
      <c r="E127" s="79"/>
      <c r="F127" s="79"/>
      <c r="G127" s="79"/>
    </row>
    <row r="128" spans="1:7" ht="25.5" customHeight="1">
      <c r="A128" s="79"/>
      <c r="B128" s="79"/>
      <c r="C128" s="79"/>
      <c r="D128" s="79"/>
      <c r="E128" s="79"/>
      <c r="F128" s="79"/>
      <c r="G128" s="79"/>
    </row>
    <row r="129" spans="1:7" ht="15.75">
      <c r="A129" s="105"/>
      <c r="B129" s="106"/>
      <c r="C129" s="106"/>
      <c r="D129" s="106"/>
      <c r="E129" s="106"/>
      <c r="F129" s="107"/>
      <c r="G129" s="109"/>
    </row>
    <row r="130" spans="1:7" ht="59.25" customHeight="1">
      <c r="A130" s="110" t="s">
        <v>95</v>
      </c>
      <c r="B130" s="110"/>
      <c r="C130" s="110"/>
      <c r="D130" s="110"/>
      <c r="E130" s="110"/>
      <c r="F130" s="110"/>
      <c r="G130" s="110"/>
    </row>
    <row r="131" spans="1:7" ht="81.75" customHeight="1">
      <c r="A131" s="111" t="s">
        <v>96</v>
      </c>
      <c r="B131" s="111"/>
      <c r="C131" s="111"/>
      <c r="D131" s="111"/>
      <c r="E131" s="111"/>
      <c r="F131" s="111"/>
      <c r="G131" s="111"/>
    </row>
    <row r="132" spans="1:7" ht="15.75">
      <c r="A132" s="110"/>
      <c r="B132" s="106"/>
      <c r="C132" s="106"/>
      <c r="D132" s="106"/>
      <c r="E132" s="106"/>
      <c r="F132" s="107"/>
      <c r="G132" s="109"/>
    </row>
    <row r="133" spans="1:7" ht="15.75">
      <c r="A133" s="54" t="s">
        <v>97</v>
      </c>
      <c r="B133" s="54"/>
      <c r="C133" s="54"/>
      <c r="D133" s="54"/>
      <c r="E133" s="54"/>
      <c r="F133" s="54"/>
      <c r="G133" s="54"/>
    </row>
    <row r="134" spans="1:7" ht="15.75">
      <c r="A134" s="114"/>
      <c r="B134" s="114"/>
      <c r="C134" s="114"/>
      <c r="D134" s="114"/>
      <c r="E134" s="114"/>
      <c r="F134" s="114"/>
      <c r="G134" s="114"/>
    </row>
    <row r="135" spans="1:7" ht="36.75" customHeight="1">
      <c r="A135" s="67" t="s">
        <v>98</v>
      </c>
      <c r="B135" s="67"/>
      <c r="C135" s="67"/>
      <c r="D135" s="67"/>
      <c r="E135" s="67"/>
      <c r="F135" s="67"/>
      <c r="G135" s="67"/>
    </row>
    <row r="136" spans="1:7" ht="15.75">
      <c r="A136" s="114"/>
      <c r="B136" s="114"/>
      <c r="C136" s="114"/>
      <c r="D136" s="114"/>
      <c r="E136" s="114"/>
      <c r="F136" s="114"/>
      <c r="G136" s="114"/>
    </row>
    <row r="137" spans="1:7" ht="15.75" customHeight="1">
      <c r="A137" s="69" t="s">
        <v>99</v>
      </c>
      <c r="B137" s="69"/>
      <c r="C137" s="69"/>
      <c r="D137" s="69"/>
      <c r="E137" s="69"/>
      <c r="F137" s="69"/>
      <c r="G137" s="115"/>
    </row>
    <row r="138" spans="1:7" ht="15.75">
      <c r="A138" s="114"/>
      <c r="B138" s="114"/>
      <c r="C138" s="114"/>
      <c r="D138" s="114"/>
      <c r="E138" s="114"/>
      <c r="F138" s="114"/>
      <c r="G138" s="116"/>
    </row>
    <row r="139" spans="1:7" ht="15.75">
      <c r="A139" s="82" t="s">
        <v>100</v>
      </c>
      <c r="B139" s="82"/>
      <c r="C139" s="82"/>
      <c r="D139" s="82"/>
      <c r="E139" s="82"/>
      <c r="F139" s="82"/>
      <c r="G139" s="82"/>
    </row>
    <row r="140" spans="1:7" ht="15.75">
      <c r="A140" s="114"/>
      <c r="B140" s="114"/>
      <c r="C140" s="114"/>
      <c r="D140" s="114"/>
      <c r="E140" s="114"/>
      <c r="F140" s="114"/>
      <c r="G140" s="114"/>
    </row>
    <row r="141" spans="1:7" ht="15.75" customHeight="1">
      <c r="A141" s="57" t="s">
        <v>101</v>
      </c>
      <c r="B141" s="57" t="s">
        <v>102</v>
      </c>
      <c r="C141" s="57"/>
      <c r="D141" s="57"/>
      <c r="E141" s="57"/>
      <c r="F141" s="117" t="s">
        <v>103</v>
      </c>
      <c r="G141" s="57" t="s">
        <v>39</v>
      </c>
    </row>
    <row r="142" spans="1:7" ht="15.75" customHeight="1">
      <c r="A142" s="14" t="s">
        <v>6</v>
      </c>
      <c r="B142" s="98" t="s">
        <v>104</v>
      </c>
      <c r="C142" s="98"/>
      <c r="D142" s="98"/>
      <c r="E142" s="98"/>
      <c r="F142" s="118">
        <v>0.0833</v>
      </c>
      <c r="G142" s="119">
        <v>0</v>
      </c>
    </row>
    <row r="143" spans="1:7" ht="15.75" customHeight="1">
      <c r="A143" s="121" t="s">
        <v>9</v>
      </c>
      <c r="B143" s="122" t="s">
        <v>102</v>
      </c>
      <c r="C143" s="122"/>
      <c r="D143" s="122"/>
      <c r="E143" s="122"/>
      <c r="F143" s="62">
        <v>0.0222</v>
      </c>
      <c r="G143" s="119">
        <v>0</v>
      </c>
    </row>
    <row r="144" spans="1:7" ht="15.75" customHeight="1">
      <c r="A144" s="121" t="s">
        <v>12</v>
      </c>
      <c r="B144" s="59" t="s">
        <v>105</v>
      </c>
      <c r="C144" s="59"/>
      <c r="D144" s="59"/>
      <c r="E144" s="59"/>
      <c r="F144" s="62">
        <v>0.0004</v>
      </c>
      <c r="G144" s="119">
        <v>0</v>
      </c>
    </row>
    <row r="145" spans="1:7" ht="15.75" customHeight="1">
      <c r="A145" s="121" t="s">
        <v>15</v>
      </c>
      <c r="B145" s="59" t="s">
        <v>106</v>
      </c>
      <c r="C145" s="59"/>
      <c r="D145" s="59"/>
      <c r="E145" s="59"/>
      <c r="F145" s="62">
        <v>0.0002</v>
      </c>
      <c r="G145" s="119">
        <v>0</v>
      </c>
    </row>
    <row r="146" spans="1:7" ht="15.75" customHeight="1">
      <c r="A146" s="121" t="s">
        <v>62</v>
      </c>
      <c r="B146" s="59" t="s">
        <v>107</v>
      </c>
      <c r="C146" s="59"/>
      <c r="D146" s="59"/>
      <c r="E146" s="59"/>
      <c r="F146" s="62">
        <v>0.0014000000000000002</v>
      </c>
      <c r="G146" s="119">
        <v>0</v>
      </c>
    </row>
    <row r="147" spans="1:7" ht="15.75" customHeight="1">
      <c r="A147" s="124" t="s">
        <v>64</v>
      </c>
      <c r="B147" s="59" t="s">
        <v>108</v>
      </c>
      <c r="C147" s="59"/>
      <c r="D147" s="59"/>
      <c r="E147" s="59"/>
      <c r="F147" s="125">
        <v>0.0166</v>
      </c>
      <c r="G147" s="119">
        <v>0</v>
      </c>
    </row>
    <row r="148" spans="1:7" ht="15.75" customHeight="1">
      <c r="A148" s="102"/>
      <c r="B148" s="83" t="s">
        <v>93</v>
      </c>
      <c r="C148" s="83"/>
      <c r="D148" s="83"/>
      <c r="E148" s="83"/>
      <c r="F148" s="103">
        <f>SUM(F142:F147)</f>
        <v>0.1241</v>
      </c>
      <c r="G148" s="104">
        <v>0</v>
      </c>
    </row>
    <row r="149" spans="1:7" ht="15.75">
      <c r="A149" s="5"/>
      <c r="B149" s="5"/>
      <c r="C149" s="5"/>
      <c r="D149" s="5"/>
      <c r="E149" s="5"/>
      <c r="F149" s="5"/>
      <c r="G149" s="5"/>
    </row>
    <row r="150" spans="1:7" ht="15.75" customHeight="1">
      <c r="A150" s="67" t="s">
        <v>109</v>
      </c>
      <c r="B150" s="67"/>
      <c r="C150" s="67"/>
      <c r="D150" s="67"/>
      <c r="E150" s="67"/>
      <c r="F150" s="67"/>
      <c r="G150" s="67"/>
    </row>
    <row r="151" spans="1:7" ht="15.75">
      <c r="A151" s="67"/>
      <c r="B151" s="67"/>
      <c r="C151" s="67"/>
      <c r="D151" s="67"/>
      <c r="E151" s="67"/>
      <c r="F151" s="67"/>
      <c r="G151" s="67"/>
    </row>
    <row r="152" spans="1:7" ht="114.75" customHeight="1">
      <c r="A152" s="126" t="s">
        <v>110</v>
      </c>
      <c r="B152" s="126"/>
      <c r="C152" s="126"/>
      <c r="D152" s="126"/>
      <c r="E152" s="126"/>
      <c r="F152" s="126"/>
      <c r="G152" s="126"/>
    </row>
    <row r="153" spans="1:7" ht="15.75">
      <c r="A153" s="127"/>
      <c r="B153" s="79"/>
      <c r="C153" s="79"/>
      <c r="D153" s="79"/>
      <c r="E153" s="79"/>
      <c r="F153" s="79"/>
      <c r="G153" s="79"/>
    </row>
    <row r="154" spans="1:7" ht="104.25" customHeight="1">
      <c r="A154" s="126" t="s">
        <v>111</v>
      </c>
      <c r="B154" s="126"/>
      <c r="C154" s="126"/>
      <c r="D154" s="126"/>
      <c r="E154" s="126"/>
      <c r="F154" s="126"/>
      <c r="G154" s="126"/>
    </row>
    <row r="155" spans="1:7" ht="15.75">
      <c r="A155" s="5"/>
      <c r="B155" s="5"/>
      <c r="C155" s="5"/>
      <c r="D155" s="5"/>
      <c r="E155" s="5"/>
      <c r="F155" s="5"/>
      <c r="G155" s="5"/>
    </row>
    <row r="156" spans="1:7" ht="159.75" customHeight="1">
      <c r="A156" s="126" t="s">
        <v>112</v>
      </c>
      <c r="B156" s="126"/>
      <c r="C156" s="126"/>
      <c r="D156" s="126"/>
      <c r="E156" s="126"/>
      <c r="F156" s="126"/>
      <c r="G156" s="126"/>
    </row>
    <row r="157" spans="1:7" ht="15.75">
      <c r="A157" s="127"/>
      <c r="B157" s="5"/>
      <c r="C157" s="5"/>
      <c r="D157" s="5"/>
      <c r="E157" s="5"/>
      <c r="F157" s="5"/>
      <c r="G157" s="5"/>
    </row>
    <row r="158" spans="1:7" ht="249.75" customHeight="1">
      <c r="A158" s="126" t="s">
        <v>113</v>
      </c>
      <c r="B158" s="126"/>
      <c r="C158" s="126"/>
      <c r="D158" s="126"/>
      <c r="E158" s="126"/>
      <c r="F158" s="126"/>
      <c r="G158" s="126"/>
    </row>
    <row r="159" spans="1:7" ht="15.75">
      <c r="A159" s="127"/>
      <c r="B159" s="5"/>
      <c r="C159" s="5"/>
      <c r="D159" s="5"/>
      <c r="E159" s="5"/>
      <c r="F159" s="5"/>
      <c r="G159" s="5"/>
    </row>
    <row r="160" spans="1:7" ht="204.75" customHeight="1">
      <c r="A160" s="126" t="s">
        <v>114</v>
      </c>
      <c r="B160" s="126"/>
      <c r="C160" s="126"/>
      <c r="D160" s="126"/>
      <c r="E160" s="126"/>
      <c r="F160" s="126"/>
      <c r="G160" s="126"/>
    </row>
    <row r="161" spans="1:7" ht="15.75">
      <c r="A161" s="127"/>
      <c r="B161" s="5"/>
      <c r="C161" s="5"/>
      <c r="D161" s="5"/>
      <c r="E161" s="5"/>
      <c r="F161" s="5"/>
      <c r="G161" s="5"/>
    </row>
    <row r="162" spans="1:7" ht="81.75" customHeight="1">
      <c r="A162" s="126" t="s">
        <v>115</v>
      </c>
      <c r="B162" s="126"/>
      <c r="C162" s="126"/>
      <c r="D162" s="126"/>
      <c r="E162" s="126"/>
      <c r="F162" s="126"/>
      <c r="G162" s="126"/>
    </row>
    <row r="163" spans="1:7" ht="15.75">
      <c r="A163" s="127"/>
      <c r="B163" s="5"/>
      <c r="C163" s="5"/>
      <c r="D163" s="5"/>
      <c r="E163" s="5"/>
      <c r="F163" s="5"/>
      <c r="G163" s="5"/>
    </row>
    <row r="164" spans="1:7" ht="15.75">
      <c r="A164" s="82" t="s">
        <v>116</v>
      </c>
      <c r="B164" s="82"/>
      <c r="C164" s="82"/>
      <c r="D164" s="82"/>
      <c r="E164" s="82"/>
      <c r="F164" s="82"/>
      <c r="G164" s="82"/>
    </row>
    <row r="165" spans="1:7" ht="15.75">
      <c r="A165" s="114"/>
      <c r="B165" s="114"/>
      <c r="C165" s="114"/>
      <c r="D165" s="114"/>
      <c r="E165" s="114"/>
      <c r="F165" s="114"/>
      <c r="G165" s="114"/>
    </row>
    <row r="166" spans="1:7" ht="15.75" customHeight="1">
      <c r="A166" s="57" t="s">
        <v>117</v>
      </c>
      <c r="B166" s="57" t="s">
        <v>118</v>
      </c>
      <c r="C166" s="57"/>
      <c r="D166" s="57"/>
      <c r="E166" s="57"/>
      <c r="F166" s="117" t="s">
        <v>47</v>
      </c>
      <c r="G166" s="57" t="s">
        <v>39</v>
      </c>
    </row>
    <row r="167" spans="1:7" ht="25.5" customHeight="1">
      <c r="A167" s="49" t="s">
        <v>6</v>
      </c>
      <c r="B167" s="59" t="s">
        <v>119</v>
      </c>
      <c r="C167" s="59"/>
      <c r="D167" s="59"/>
      <c r="E167" s="59"/>
      <c r="F167" s="60">
        <v>0</v>
      </c>
      <c r="G167" s="129">
        <f>G137*F167</f>
        <v>0</v>
      </c>
    </row>
    <row r="168" spans="1:7" ht="15.75" customHeight="1">
      <c r="A168" s="21" t="s">
        <v>120</v>
      </c>
      <c r="B168" s="21"/>
      <c r="C168" s="21"/>
      <c r="D168" s="21"/>
      <c r="E168" s="21"/>
      <c r="F168" s="103">
        <v>0</v>
      </c>
      <c r="G168" s="130">
        <f>G167</f>
        <v>0</v>
      </c>
    </row>
    <row r="169" spans="1:7" ht="15.75" customHeight="1">
      <c r="A169" s="66" t="s">
        <v>121</v>
      </c>
      <c r="B169" s="66"/>
      <c r="C169" s="66"/>
      <c r="D169" s="66"/>
      <c r="E169" s="66"/>
      <c r="F169" s="66"/>
      <c r="G169" s="66"/>
    </row>
    <row r="170" spans="1:7" ht="15.75">
      <c r="A170" s="66"/>
      <c r="B170" s="66"/>
      <c r="C170" s="66"/>
      <c r="D170" s="66"/>
      <c r="E170" s="66"/>
      <c r="F170" s="66"/>
      <c r="G170" s="66"/>
    </row>
    <row r="171" spans="1:7" ht="15.75">
      <c r="A171" s="131"/>
      <c r="B171" s="12"/>
      <c r="C171" s="12"/>
      <c r="D171" s="12"/>
      <c r="E171" s="12"/>
      <c r="F171" s="132"/>
      <c r="G171" s="133"/>
    </row>
    <row r="172" spans="1:7" ht="15.75" customHeight="1">
      <c r="A172" s="28" t="s">
        <v>122</v>
      </c>
      <c r="B172" s="28"/>
      <c r="C172" s="28"/>
      <c r="D172" s="28"/>
      <c r="E172" s="28"/>
      <c r="F172" s="28"/>
      <c r="G172" s="28"/>
    </row>
    <row r="173" spans="1:7" ht="15.75" customHeight="1">
      <c r="A173" s="134"/>
      <c r="B173" s="134"/>
      <c r="C173" s="134"/>
      <c r="D173" s="134"/>
      <c r="E173" s="134"/>
      <c r="F173" s="134"/>
      <c r="G173" s="134"/>
    </row>
    <row r="174" spans="1:7" ht="15.75" customHeight="1">
      <c r="A174" s="57">
        <v>4</v>
      </c>
      <c r="B174" s="135" t="s">
        <v>123</v>
      </c>
      <c r="C174" s="135"/>
      <c r="D174" s="135"/>
      <c r="E174" s="135"/>
      <c r="F174" s="21"/>
      <c r="G174" s="57" t="s">
        <v>39</v>
      </c>
    </row>
    <row r="175" spans="1:7" ht="15.75" customHeight="1">
      <c r="A175" s="49" t="s">
        <v>101</v>
      </c>
      <c r="B175" s="59" t="s">
        <v>102</v>
      </c>
      <c r="C175" s="59"/>
      <c r="D175" s="59"/>
      <c r="E175" s="59"/>
      <c r="F175" s="60">
        <f>F148</f>
        <v>0.1241</v>
      </c>
      <c r="G175" s="136">
        <f>G148</f>
        <v>0</v>
      </c>
    </row>
    <row r="176" spans="1:7" ht="15.75" customHeight="1">
      <c r="A176" s="121" t="s">
        <v>117</v>
      </c>
      <c r="B176" s="59" t="s">
        <v>118</v>
      </c>
      <c r="C176" s="59"/>
      <c r="D176" s="59"/>
      <c r="E176" s="59"/>
      <c r="F176" s="62">
        <f>F168</f>
        <v>0</v>
      </c>
      <c r="G176" s="136">
        <f>G168</f>
        <v>0</v>
      </c>
    </row>
    <row r="177" spans="1:7" ht="15.75" customHeight="1">
      <c r="A177" s="102"/>
      <c r="B177" s="83" t="s">
        <v>93</v>
      </c>
      <c r="C177" s="83"/>
      <c r="D177" s="83"/>
      <c r="E177" s="83"/>
      <c r="F177" s="103">
        <f>F175</f>
        <v>0.1241</v>
      </c>
      <c r="G177" s="104">
        <f>G175+G176</f>
        <v>0</v>
      </c>
    </row>
    <row r="178" spans="1:7" ht="15.75">
      <c r="A178" s="5"/>
      <c r="B178" s="5"/>
      <c r="C178" s="5"/>
      <c r="D178" s="5"/>
      <c r="E178" s="5"/>
      <c r="F178" s="5"/>
      <c r="G178" s="5"/>
    </row>
    <row r="179" spans="1:7" ht="15.75">
      <c r="A179" s="54" t="s">
        <v>124</v>
      </c>
      <c r="B179" s="54"/>
      <c r="C179" s="54"/>
      <c r="D179" s="54"/>
      <c r="E179" s="54"/>
      <c r="F179" s="54"/>
      <c r="G179" s="54"/>
    </row>
    <row r="180" spans="1:7" ht="15.75">
      <c r="A180" s="5"/>
      <c r="B180" s="5"/>
      <c r="C180" s="5"/>
      <c r="D180" s="5"/>
      <c r="E180" s="5"/>
      <c r="F180" s="5"/>
      <c r="G180" s="5"/>
    </row>
    <row r="181" spans="1:7" ht="15.75" customHeight="1">
      <c r="A181" s="21">
        <v>5</v>
      </c>
      <c r="B181" s="21" t="s">
        <v>125</v>
      </c>
      <c r="C181" s="21"/>
      <c r="D181" s="21"/>
      <c r="E181" s="21"/>
      <c r="F181" s="21" t="s">
        <v>39</v>
      </c>
      <c r="G181" s="21"/>
    </row>
    <row r="182" spans="1:7" ht="15.75" customHeight="1">
      <c r="A182" s="14" t="s">
        <v>6</v>
      </c>
      <c r="B182" s="98" t="s">
        <v>126</v>
      </c>
      <c r="C182" s="98"/>
      <c r="D182" s="98"/>
      <c r="E182" s="98"/>
      <c r="F182" s="119"/>
      <c r="G182" s="119"/>
    </row>
    <row r="183" spans="1:7" ht="15.75" customHeight="1">
      <c r="A183" s="14" t="s">
        <v>9</v>
      </c>
      <c r="B183" s="98" t="s">
        <v>127</v>
      </c>
      <c r="C183" s="98"/>
      <c r="D183" s="98"/>
      <c r="E183" s="98"/>
      <c r="F183" s="119"/>
      <c r="G183" s="119"/>
    </row>
    <row r="184" spans="1:7" ht="15.75" customHeight="1">
      <c r="A184" s="14" t="s">
        <v>12</v>
      </c>
      <c r="B184" s="98" t="s">
        <v>128</v>
      </c>
      <c r="C184" s="98"/>
      <c r="D184" s="98"/>
      <c r="E184" s="98"/>
      <c r="F184" s="119"/>
      <c r="G184" s="119"/>
    </row>
    <row r="185" spans="1:7" ht="15.75" customHeight="1">
      <c r="A185" s="14" t="s">
        <v>15</v>
      </c>
      <c r="B185" s="98" t="s">
        <v>129</v>
      </c>
      <c r="C185" s="98"/>
      <c r="D185" s="98"/>
      <c r="E185" s="98"/>
      <c r="F185" s="98"/>
      <c r="G185" s="98"/>
    </row>
    <row r="186" spans="1:7" ht="15.75" customHeight="1">
      <c r="A186" s="138"/>
      <c r="B186" s="21" t="s">
        <v>41</v>
      </c>
      <c r="C186" s="21"/>
      <c r="D186" s="21"/>
      <c r="E186" s="21"/>
      <c r="F186" s="139">
        <f>SUM(F182:F185)</f>
        <v>0</v>
      </c>
      <c r="G186" s="139"/>
    </row>
    <row r="187" spans="1:7" ht="15.75">
      <c r="A187" s="5"/>
      <c r="B187" s="5"/>
      <c r="C187" s="5"/>
      <c r="D187" s="5"/>
      <c r="E187" s="5"/>
      <c r="F187" s="5"/>
      <c r="G187" s="5"/>
    </row>
    <row r="188" spans="1:7" ht="15.75" customHeight="1">
      <c r="A188" s="79" t="s">
        <v>130</v>
      </c>
      <c r="B188" s="79"/>
      <c r="C188" s="79"/>
      <c r="D188" s="79"/>
      <c r="E188" s="79"/>
      <c r="F188" s="79"/>
      <c r="G188" s="79"/>
    </row>
    <row r="189" spans="1:7" ht="15.75">
      <c r="A189" s="43"/>
      <c r="B189" s="5"/>
      <c r="C189" s="5"/>
      <c r="D189" s="5"/>
      <c r="E189" s="5"/>
      <c r="F189" s="5"/>
      <c r="G189" s="5"/>
    </row>
    <row r="190" spans="1:7" ht="15.75">
      <c r="A190" s="140" t="s">
        <v>131</v>
      </c>
      <c r="B190" s="140"/>
      <c r="C190" s="140"/>
      <c r="D190" s="140"/>
      <c r="E190" s="140"/>
      <c r="F190" s="140"/>
      <c r="G190" s="140"/>
    </row>
    <row r="191" spans="1:7" ht="15.75">
      <c r="A191" s="141"/>
      <c r="B191" s="141"/>
      <c r="C191" s="141"/>
      <c r="D191" s="141"/>
      <c r="E191" s="141"/>
      <c r="F191" s="141"/>
      <c r="G191" s="141"/>
    </row>
    <row r="192" spans="1:7" ht="25.5" customHeight="1">
      <c r="A192" s="69" t="s">
        <v>132</v>
      </c>
      <c r="B192" s="69"/>
      <c r="C192" s="69"/>
      <c r="D192" s="69"/>
      <c r="E192" s="69"/>
      <c r="F192" s="69"/>
      <c r="G192" s="142">
        <f>F50+F113+G123+G177+F186</f>
        <v>3.4884</v>
      </c>
    </row>
    <row r="193" spans="1:7" ht="15.75">
      <c r="A193" s="5"/>
      <c r="B193" s="11"/>
      <c r="C193" s="11"/>
      <c r="D193" s="11"/>
      <c r="E193" s="11"/>
      <c r="F193" s="11"/>
      <c r="G193" s="143">
        <f>G192+G195</f>
        <v>3.593052</v>
      </c>
    </row>
    <row r="194" spans="1:7" ht="15.75" customHeight="1">
      <c r="A194" s="52">
        <v>6</v>
      </c>
      <c r="B194" s="144" t="s">
        <v>133</v>
      </c>
      <c r="C194" s="144"/>
      <c r="D194" s="144"/>
      <c r="E194" s="144"/>
      <c r="F194" s="144" t="s">
        <v>47</v>
      </c>
      <c r="G194" s="145" t="s">
        <v>39</v>
      </c>
    </row>
    <row r="195" spans="1:7" ht="15.75" customHeight="1">
      <c r="A195" s="146" t="s">
        <v>6</v>
      </c>
      <c r="B195" s="147" t="s">
        <v>134</v>
      </c>
      <c r="C195" s="147"/>
      <c r="D195" s="147"/>
      <c r="E195" s="147"/>
      <c r="F195" s="148">
        <v>0.03</v>
      </c>
      <c r="G195" s="149">
        <f>G192*F195</f>
        <v>0.104652</v>
      </c>
    </row>
    <row r="196" spans="1:7" ht="15.75" customHeight="1">
      <c r="A196" s="150" t="s">
        <v>9</v>
      </c>
      <c r="B196" s="37" t="s">
        <v>135</v>
      </c>
      <c r="C196" s="37"/>
      <c r="D196" s="37"/>
      <c r="E196" s="37"/>
      <c r="F196" s="151">
        <v>0.08599</v>
      </c>
      <c r="G196" s="152">
        <f>(G192+G195)*F196</f>
        <v>0.30896654148</v>
      </c>
    </row>
    <row r="197" spans="1:7" ht="15.75" customHeight="1">
      <c r="A197" s="150" t="s">
        <v>12</v>
      </c>
      <c r="B197" s="37" t="s">
        <v>136</v>
      </c>
      <c r="C197" s="37"/>
      <c r="D197" s="37"/>
      <c r="E197" s="37"/>
      <c r="F197" s="151"/>
      <c r="G197" s="152"/>
    </row>
    <row r="198" spans="1:7" ht="15.75" customHeight="1">
      <c r="A198" s="150"/>
      <c r="B198" s="37" t="s">
        <v>137</v>
      </c>
      <c r="C198" s="37"/>
      <c r="D198" s="37"/>
      <c r="E198" s="37"/>
      <c r="F198" s="151">
        <v>0.076</v>
      </c>
      <c r="G198" s="152">
        <f aca="true" t="shared" si="0" ref="G198:G200">SUM($G$192,$G$195,$G$196)/0.8575*F198</f>
        <v>0.3458348794781107</v>
      </c>
    </row>
    <row r="199" spans="1:7" ht="15.75" customHeight="1">
      <c r="A199" s="150"/>
      <c r="B199" s="37" t="s">
        <v>138</v>
      </c>
      <c r="C199" s="37"/>
      <c r="D199" s="37"/>
      <c r="E199" s="37"/>
      <c r="F199" s="151">
        <v>0.0165</v>
      </c>
      <c r="G199" s="152">
        <f t="shared" si="0"/>
        <v>0.07508257251827405</v>
      </c>
    </row>
    <row r="200" spans="1:7" ht="15.75" customHeight="1">
      <c r="A200" s="150"/>
      <c r="B200" s="37" t="s">
        <v>139</v>
      </c>
      <c r="C200" s="37"/>
      <c r="D200" s="37"/>
      <c r="E200" s="37"/>
      <c r="F200" s="151">
        <v>0.05</v>
      </c>
      <c r="G200" s="152">
        <f t="shared" si="0"/>
        <v>0.22752294702507286</v>
      </c>
    </row>
    <row r="201" spans="1:7" ht="15.75" customHeight="1">
      <c r="A201" s="154"/>
      <c r="B201" s="155" t="s">
        <v>41</v>
      </c>
      <c r="C201" s="155"/>
      <c r="D201" s="155"/>
      <c r="E201" s="155"/>
      <c r="F201" s="156">
        <f>SUM(F195:F200)</f>
        <v>0.25849</v>
      </c>
      <c r="G201" s="53">
        <f>SUM(G195:G200)</f>
        <v>1.0620589405014575</v>
      </c>
    </row>
    <row r="202" spans="1:7" ht="15.75">
      <c r="A202" s="5"/>
      <c r="B202" s="5"/>
      <c r="C202" s="5"/>
      <c r="D202" s="5"/>
      <c r="E202" s="5"/>
      <c r="F202" s="5"/>
      <c r="G202" s="5"/>
    </row>
    <row r="203" spans="1:7" ht="15.75">
      <c r="A203" s="32" t="s">
        <v>140</v>
      </c>
      <c r="B203" s="32"/>
      <c r="C203" s="32"/>
      <c r="D203" s="32"/>
      <c r="E203" s="32"/>
      <c r="F203" s="32"/>
      <c r="G203" s="32"/>
    </row>
    <row r="204" spans="1:7" ht="15.75">
      <c r="A204" s="32" t="s">
        <v>141</v>
      </c>
      <c r="B204" s="32"/>
      <c r="C204" s="32"/>
      <c r="D204" s="32"/>
      <c r="E204" s="32"/>
      <c r="F204" s="32"/>
      <c r="G204" s="32"/>
    </row>
    <row r="205" spans="1:7" ht="15.75">
      <c r="A205" s="141" t="s">
        <v>142</v>
      </c>
      <c r="B205" s="141"/>
      <c r="C205" s="141"/>
      <c r="D205" s="141"/>
      <c r="E205" s="141"/>
      <c r="F205" s="141"/>
      <c r="G205" s="141"/>
    </row>
    <row r="206" spans="1:7" ht="15.75">
      <c r="A206" s="141" t="s">
        <v>143</v>
      </c>
      <c r="B206" s="141"/>
      <c r="C206" s="141"/>
      <c r="D206" s="141"/>
      <c r="E206" s="141"/>
      <c r="F206" s="141"/>
      <c r="G206" s="141"/>
    </row>
    <row r="207" spans="1:7" ht="48" customHeight="1">
      <c r="A207" s="157" t="s">
        <v>144</v>
      </c>
      <c r="B207" s="157"/>
      <c r="C207" s="157"/>
      <c r="D207" s="157"/>
      <c r="E207" s="157"/>
      <c r="F207" s="157"/>
      <c r="G207" s="157"/>
    </row>
    <row r="208" spans="1:7" ht="48" customHeight="1">
      <c r="A208" s="158" t="s">
        <v>145</v>
      </c>
      <c r="B208" s="158"/>
      <c r="C208" s="158"/>
      <c r="D208" s="158"/>
      <c r="E208" s="158"/>
      <c r="F208" s="158"/>
      <c r="G208" s="158"/>
    </row>
    <row r="209" spans="1:7" ht="15.75">
      <c r="A209" s="141"/>
      <c r="B209" s="11"/>
      <c r="C209" s="11"/>
      <c r="D209" s="11"/>
      <c r="E209" s="11"/>
      <c r="F209" s="11"/>
      <c r="G209" s="11"/>
    </row>
    <row r="210" spans="1:7" ht="15.75">
      <c r="A210" s="141"/>
      <c r="B210" s="11"/>
      <c r="C210" s="11"/>
      <c r="D210" s="11"/>
      <c r="E210" s="11"/>
      <c r="F210" s="11"/>
      <c r="G210" s="11"/>
    </row>
    <row r="211" spans="1:7" ht="15.75">
      <c r="A211" s="141"/>
      <c r="B211" s="11"/>
      <c r="C211" s="11"/>
      <c r="D211" s="11"/>
      <c r="E211" s="11"/>
      <c r="F211" s="11"/>
      <c r="G211" s="11"/>
    </row>
    <row r="212" spans="1:7" ht="15.75">
      <c r="A212" s="141"/>
      <c r="B212" s="11"/>
      <c r="C212" s="11"/>
      <c r="D212" s="11"/>
      <c r="E212" s="11"/>
      <c r="F212" s="11"/>
      <c r="G212" s="11"/>
    </row>
    <row r="213" spans="1:7" ht="15.75" customHeight="1">
      <c r="A213" s="28" t="s">
        <v>146</v>
      </c>
      <c r="B213" s="28"/>
      <c r="C213" s="28"/>
      <c r="D213" s="28"/>
      <c r="E213" s="28"/>
      <c r="F213" s="28"/>
      <c r="G213" s="28"/>
    </row>
    <row r="214" spans="1:7" ht="15.75">
      <c r="A214" s="34"/>
      <c r="B214" s="34"/>
      <c r="C214" s="34"/>
      <c r="D214" s="34"/>
      <c r="E214" s="34"/>
      <c r="F214" s="34"/>
      <c r="G214" s="34"/>
    </row>
    <row r="215" spans="1:7" ht="25.5" customHeight="1">
      <c r="A215" s="159"/>
      <c r="B215" s="95" t="s">
        <v>147</v>
      </c>
      <c r="C215" s="95"/>
      <c r="D215" s="95"/>
      <c r="E215" s="95"/>
      <c r="F215" s="95" t="s">
        <v>148</v>
      </c>
      <c r="G215" s="95"/>
    </row>
    <row r="216" spans="1:7" ht="15.75" customHeight="1">
      <c r="A216" s="36" t="s">
        <v>6</v>
      </c>
      <c r="B216" s="37" t="s">
        <v>149</v>
      </c>
      <c r="C216" s="37"/>
      <c r="D216" s="37"/>
      <c r="E216" s="37"/>
      <c r="F216" s="160">
        <f>F50</f>
        <v>2.55</v>
      </c>
      <c r="G216" s="160"/>
    </row>
    <row r="217" spans="1:7" ht="25.5" customHeight="1">
      <c r="A217" s="36" t="s">
        <v>9</v>
      </c>
      <c r="B217" s="37" t="s">
        <v>150</v>
      </c>
      <c r="C217" s="37"/>
      <c r="D217" s="37"/>
      <c r="E217" s="37"/>
      <c r="F217" s="160">
        <f>F113</f>
        <v>0.9384</v>
      </c>
      <c r="G217" s="160"/>
    </row>
    <row r="218" spans="1:7" ht="15.75" customHeight="1">
      <c r="A218" s="36" t="s">
        <v>12</v>
      </c>
      <c r="B218" s="37" t="s">
        <v>151</v>
      </c>
      <c r="C218" s="37"/>
      <c r="D218" s="37"/>
      <c r="E218" s="37"/>
      <c r="F218" s="160">
        <f>G123</f>
        <v>0</v>
      </c>
      <c r="G218" s="160"/>
    </row>
    <row r="219" spans="1:7" ht="15.75" customHeight="1">
      <c r="A219" s="36" t="s">
        <v>15</v>
      </c>
      <c r="B219" s="37" t="s">
        <v>152</v>
      </c>
      <c r="C219" s="37"/>
      <c r="D219" s="37"/>
      <c r="E219" s="37"/>
      <c r="F219" s="160">
        <f>G177</f>
        <v>0</v>
      </c>
      <c r="G219" s="160"/>
    </row>
    <row r="220" spans="1:7" ht="15.75" customHeight="1">
      <c r="A220" s="36" t="s">
        <v>62</v>
      </c>
      <c r="B220" s="37" t="s">
        <v>153</v>
      </c>
      <c r="C220" s="37"/>
      <c r="D220" s="37"/>
      <c r="E220" s="37"/>
      <c r="F220" s="160">
        <f>F186</f>
        <v>0</v>
      </c>
      <c r="G220" s="160"/>
    </row>
    <row r="221" spans="1:7" ht="15.75" customHeight="1">
      <c r="A221" s="38" t="s">
        <v>154</v>
      </c>
      <c r="B221" s="38"/>
      <c r="C221" s="38"/>
      <c r="D221" s="38"/>
      <c r="E221" s="38"/>
      <c r="F221" s="115">
        <f>F216+F217+F218+F219+F220</f>
        <v>3.4884</v>
      </c>
      <c r="G221" s="115"/>
    </row>
    <row r="222" spans="1:7" ht="15.75" customHeight="1">
      <c r="A222" s="36" t="s">
        <v>64</v>
      </c>
      <c r="B222" s="37" t="s">
        <v>155</v>
      </c>
      <c r="C222" s="37"/>
      <c r="D222" s="37"/>
      <c r="E222" s="37"/>
      <c r="F222" s="160">
        <f>G201</f>
        <v>1.0620589405014575</v>
      </c>
      <c r="G222" s="160"/>
    </row>
    <row r="223" spans="1:7" ht="15.75" customHeight="1">
      <c r="A223" s="22" t="s">
        <v>156</v>
      </c>
      <c r="B223" s="22"/>
      <c r="C223" s="22"/>
      <c r="D223" s="22"/>
      <c r="E223" s="22"/>
      <c r="F223" s="161">
        <f>F221+F222</f>
        <v>4.550458940501457</v>
      </c>
      <c r="G223" s="161"/>
    </row>
    <row r="224" spans="1:7" ht="15.75">
      <c r="A224" s="163"/>
      <c r="B224" s="163"/>
      <c r="C224" s="163"/>
      <c r="D224" s="163"/>
      <c r="E224" s="163"/>
      <c r="F224" s="163"/>
      <c r="G224" s="163"/>
    </row>
    <row r="225" spans="1:7" ht="15.75" customHeight="1">
      <c r="A225" s="28" t="s">
        <v>157</v>
      </c>
      <c r="B225" s="28"/>
      <c r="C225" s="28"/>
      <c r="D225" s="28"/>
      <c r="E225" s="28"/>
      <c r="F225" s="28"/>
      <c r="G225" s="28"/>
    </row>
    <row r="226" spans="1:7" ht="15.75">
      <c r="A226" s="5"/>
      <c r="B226" s="5"/>
      <c r="C226" s="5"/>
      <c r="D226" s="5"/>
      <c r="E226" s="5"/>
      <c r="F226" s="5"/>
      <c r="G226" s="5"/>
    </row>
    <row r="227" spans="1:7" ht="58.5" customHeight="1">
      <c r="A227" s="21" t="s">
        <v>158</v>
      </c>
      <c r="B227" s="21"/>
      <c r="C227" s="21" t="s">
        <v>199</v>
      </c>
      <c r="D227" s="21" t="s">
        <v>200</v>
      </c>
      <c r="E227" s="21" t="s">
        <v>201</v>
      </c>
      <c r="F227" s="21" t="s">
        <v>202</v>
      </c>
      <c r="G227" s="21" t="s">
        <v>163</v>
      </c>
    </row>
    <row r="228" spans="1:7" ht="20.25" customHeight="1">
      <c r="A228" s="14" t="s">
        <v>164</v>
      </c>
      <c r="B228" s="23" t="s">
        <v>197</v>
      </c>
      <c r="C228" s="164">
        <v>4.55</v>
      </c>
      <c r="D228" s="14">
        <v>77</v>
      </c>
      <c r="E228" s="164">
        <f>C228*D228</f>
        <v>350.34999999999997</v>
      </c>
      <c r="F228" s="164">
        <v>6</v>
      </c>
      <c r="G228" s="164">
        <f>E228*F228</f>
        <v>2102.1</v>
      </c>
    </row>
    <row r="229" spans="1:7" ht="15.75" customHeight="1">
      <c r="A229" s="21" t="s">
        <v>195</v>
      </c>
      <c r="B229" s="21"/>
      <c r="C229" s="21"/>
      <c r="D229" s="21"/>
      <c r="E229" s="21"/>
      <c r="F229" s="21"/>
      <c r="G229" s="175">
        <f>E228</f>
        <v>350.34999999999997</v>
      </c>
    </row>
    <row r="230" spans="1:7" ht="15.75">
      <c r="A230" s="5"/>
      <c r="B230" s="5"/>
      <c r="C230" s="5"/>
      <c r="D230" s="5"/>
      <c r="E230" s="5"/>
      <c r="F230" s="5"/>
      <c r="G230" s="5"/>
    </row>
    <row r="231" spans="1:7" ht="15.75">
      <c r="A231" s="54" t="s">
        <v>166</v>
      </c>
      <c r="B231" s="54"/>
      <c r="C231" s="54"/>
      <c r="D231" s="54"/>
      <c r="E231" s="54"/>
      <c r="F231" s="54"/>
      <c r="G231" s="54"/>
    </row>
    <row r="232" spans="1:7" ht="15.75">
      <c r="A232" s="5"/>
      <c r="B232" s="5"/>
      <c r="C232" s="5"/>
      <c r="D232" s="5"/>
      <c r="E232" s="5"/>
      <c r="F232" s="5"/>
      <c r="G232" s="5"/>
    </row>
    <row r="233" spans="1:7" ht="15.75" customHeight="1">
      <c r="A233" s="138"/>
      <c r="B233" s="21" t="s">
        <v>167</v>
      </c>
      <c r="C233" s="21"/>
      <c r="D233" s="21"/>
      <c r="E233" s="21"/>
      <c r="F233" s="21"/>
      <c r="G233" s="21"/>
    </row>
    <row r="234" spans="1:7" ht="15.75" customHeight="1">
      <c r="A234" s="138"/>
      <c r="B234" s="168" t="s">
        <v>168</v>
      </c>
      <c r="C234" s="168"/>
      <c r="D234" s="168"/>
      <c r="E234" s="168"/>
      <c r="F234" s="21" t="s">
        <v>169</v>
      </c>
      <c r="G234" s="21"/>
    </row>
    <row r="235" spans="1:7" ht="15.75" customHeight="1">
      <c r="A235" s="58" t="s">
        <v>6</v>
      </c>
      <c r="B235" s="169" t="s">
        <v>170</v>
      </c>
      <c r="C235" s="169"/>
      <c r="D235" s="169"/>
      <c r="E235" s="169"/>
      <c r="F235" s="170">
        <v>4.55</v>
      </c>
      <c r="G235" s="170"/>
    </row>
    <row r="236" spans="1:7" ht="36.75" customHeight="1">
      <c r="A236" s="14" t="s">
        <v>9</v>
      </c>
      <c r="B236" s="37" t="s">
        <v>203</v>
      </c>
      <c r="C236" s="37"/>
      <c r="D236" s="37"/>
      <c r="E236" s="37"/>
      <c r="F236" s="171">
        <f>F235*D228</f>
        <v>350.34999999999997</v>
      </c>
      <c r="G236" s="171"/>
    </row>
    <row r="237" spans="1:7" ht="15.75">
      <c r="A237" s="5"/>
      <c r="B237" s="5"/>
      <c r="C237" s="5"/>
      <c r="D237" s="5"/>
      <c r="E237" s="5"/>
      <c r="F237" s="5"/>
      <c r="G237" s="5"/>
    </row>
    <row r="238" spans="1:7" ht="15.75">
      <c r="A238" s="172" t="s">
        <v>173</v>
      </c>
      <c r="B238" s="172"/>
      <c r="C238" s="172"/>
      <c r="D238" s="172"/>
      <c r="E238" s="172"/>
      <c r="F238" s="172"/>
      <c r="G238" s="172"/>
    </row>
    <row r="239" spans="1:7" ht="15.75">
      <c r="A239" s="1"/>
      <c r="B239" s="1"/>
      <c r="C239" s="1"/>
      <c r="D239" s="1"/>
      <c r="E239" s="1"/>
      <c r="F239" s="1"/>
      <c r="G239" s="1"/>
    </row>
    <row r="240" spans="1:7" ht="15.75">
      <c r="A240" s="1"/>
      <c r="B240" s="1"/>
      <c r="C240" s="1"/>
      <c r="D240" s="1"/>
      <c r="E240" s="1"/>
      <c r="F240" s="1"/>
      <c r="G240" s="1"/>
    </row>
    <row r="241" spans="1:7" ht="99.75" customHeight="1">
      <c r="A241" s="173" t="s">
        <v>174</v>
      </c>
      <c r="B241" s="173"/>
      <c r="C241" s="173"/>
      <c r="D241" s="173"/>
      <c r="E241" s="173"/>
      <c r="F241" s="173"/>
      <c r="G241" s="173"/>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E48"/>
    <mergeCell ref="F48:G48"/>
    <mergeCell ref="B49:E49"/>
    <mergeCell ref="F49:G49"/>
    <mergeCell ref="A50:E50"/>
    <mergeCell ref="F50:G50"/>
    <mergeCell ref="A51:G52"/>
    <mergeCell ref="A54:G54"/>
    <mergeCell ref="A56:G56"/>
    <mergeCell ref="A57:G57"/>
    <mergeCell ref="B58:E58"/>
    <mergeCell ref="B59:E59"/>
    <mergeCell ref="B60:E60"/>
    <mergeCell ref="B61:E61"/>
    <mergeCell ref="A62:E62"/>
    <mergeCell ref="A63:G65"/>
    <mergeCell ref="A66:G67"/>
    <mergeCell ref="A69:G71"/>
    <mergeCell ref="A72:F72"/>
    <mergeCell ref="B74:E74"/>
    <mergeCell ref="B75:E75"/>
    <mergeCell ref="B76:E76"/>
    <mergeCell ref="B77:E77"/>
    <mergeCell ref="B78:E78"/>
    <mergeCell ref="B79:E79"/>
    <mergeCell ref="B80:E80"/>
    <mergeCell ref="B81:E81"/>
    <mergeCell ref="B82:E82"/>
    <mergeCell ref="A83:E83"/>
    <mergeCell ref="A85:G86"/>
    <mergeCell ref="A87:G88"/>
    <mergeCell ref="A89:G89"/>
    <mergeCell ref="A90:G90"/>
    <mergeCell ref="A92:G92"/>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3:G213"/>
    <mergeCell ref="B215:E215"/>
    <mergeCell ref="F215:G215"/>
    <mergeCell ref="B216:E216"/>
    <mergeCell ref="F216:G216"/>
    <mergeCell ref="B217:E217"/>
    <mergeCell ref="F217:G217"/>
    <mergeCell ref="B218:E218"/>
    <mergeCell ref="F218:G218"/>
    <mergeCell ref="B219:E219"/>
    <mergeCell ref="F219:G219"/>
    <mergeCell ref="B220:E220"/>
    <mergeCell ref="F220:G220"/>
    <mergeCell ref="A221:E221"/>
    <mergeCell ref="F221:G221"/>
    <mergeCell ref="B222:E222"/>
    <mergeCell ref="F222:G222"/>
    <mergeCell ref="A223:E223"/>
    <mergeCell ref="F223:G223"/>
    <mergeCell ref="A225:G225"/>
    <mergeCell ref="A227:B227"/>
    <mergeCell ref="E227:G227"/>
    <mergeCell ref="E228:G228"/>
    <mergeCell ref="A229:F229"/>
    <mergeCell ref="A231:G231"/>
    <mergeCell ref="B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dimension ref="A1:G241"/>
  <sheetViews>
    <sheetView zoomScale="130" zoomScaleNormal="130" workbookViewId="0" topLeftCell="A78">
      <selection activeCell="G77" sqref="G77"/>
    </sheetView>
  </sheetViews>
  <sheetFormatPr defaultColWidth="9.00390625" defaultRowHeight="14.25"/>
  <cols>
    <col min="1" max="6" width="10.375" style="0" customWidth="1"/>
    <col min="7" max="7" width="15.12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180</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0.25" customHeight="1">
      <c r="A20" s="23" t="s">
        <v>21</v>
      </c>
      <c r="B20" s="24" t="s">
        <v>204</v>
      </c>
      <c r="C20" s="24"/>
      <c r="D20" s="24"/>
      <c r="E20" s="24"/>
      <c r="F20" s="24">
        <v>463</v>
      </c>
      <c r="G20" s="24"/>
    </row>
    <row r="21" spans="1:7" ht="15.75">
      <c r="A21" s="25"/>
      <c r="B21" s="25"/>
      <c r="C21" s="25"/>
      <c r="D21" s="25"/>
      <c r="E21" s="25"/>
      <c r="F21" s="25"/>
      <c r="G21" s="25"/>
    </row>
    <row r="22" spans="1:7" ht="15.75" customHeight="1">
      <c r="A22" s="26" t="s">
        <v>23</v>
      </c>
      <c r="B22" s="26"/>
      <c r="C22" s="26"/>
      <c r="D22" s="26"/>
      <c r="E22" s="26"/>
      <c r="F22" s="26"/>
      <c r="G22" s="26"/>
    </row>
    <row r="23" spans="1:7" ht="9" customHeight="1">
      <c r="A23" s="26"/>
      <c r="B23" s="26"/>
      <c r="C23" s="26"/>
      <c r="D23" s="26"/>
      <c r="E23" s="26"/>
      <c r="F23" s="26"/>
      <c r="G23" s="26"/>
    </row>
    <row r="24" spans="1:7" ht="15.75" customHeight="1">
      <c r="A24" s="26" t="s">
        <v>24</v>
      </c>
      <c r="B24" s="26"/>
      <c r="C24" s="26"/>
      <c r="D24" s="26"/>
      <c r="E24" s="26"/>
      <c r="F24" s="26"/>
      <c r="G24" s="26"/>
    </row>
    <row r="25" spans="1:7" ht="18.75" customHeight="1">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5.5" customHeight="1">
      <c r="A35" s="36">
        <v>1</v>
      </c>
      <c r="B35" s="37" t="s">
        <v>29</v>
      </c>
      <c r="C35" s="37"/>
      <c r="D35" s="37"/>
      <c r="E35" s="37"/>
      <c r="F35" s="38" t="s">
        <v>181</v>
      </c>
      <c r="G35" s="38"/>
    </row>
    <row r="36" spans="1:7" ht="15.75" customHeight="1">
      <c r="A36" s="36">
        <v>2</v>
      </c>
      <c r="B36" s="37" t="s">
        <v>31</v>
      </c>
      <c r="C36" s="37"/>
      <c r="D36" s="37"/>
      <c r="E36" s="37"/>
      <c r="F36" s="39" t="s">
        <v>182</v>
      </c>
      <c r="G36" s="39"/>
    </row>
    <row r="37" spans="1:7" ht="15.75" customHeight="1">
      <c r="A37" s="36">
        <v>3</v>
      </c>
      <c r="B37" s="37" t="s">
        <v>33</v>
      </c>
      <c r="C37" s="37"/>
      <c r="D37" s="37"/>
      <c r="E37" s="37"/>
      <c r="F37" s="40">
        <v>2241.65</v>
      </c>
      <c r="G37" s="40"/>
    </row>
    <row r="38" spans="1:7" ht="15.75" customHeight="1">
      <c r="A38" s="36">
        <v>4</v>
      </c>
      <c r="B38" s="37" t="s">
        <v>34</v>
      </c>
      <c r="C38" s="37"/>
      <c r="D38" s="37"/>
      <c r="E38" s="37"/>
      <c r="F38" s="41">
        <v>44743</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v>2241.65</v>
      </c>
      <c r="G47" s="51"/>
    </row>
    <row r="48" spans="1:7" ht="15.75" customHeight="1">
      <c r="A48" s="49" t="s">
        <v>9</v>
      </c>
      <c r="B48" s="98" t="s">
        <v>198</v>
      </c>
      <c r="C48" s="98"/>
      <c r="D48" s="98"/>
      <c r="E48" s="98"/>
      <c r="F48" s="166">
        <v>10.19</v>
      </c>
      <c r="G48" s="166"/>
    </row>
    <row r="49" spans="1:7" ht="15.75" customHeight="1">
      <c r="A49" s="49" t="s">
        <v>12</v>
      </c>
      <c r="B49" s="176" t="s">
        <v>204</v>
      </c>
      <c r="C49" s="176"/>
      <c r="D49" s="176"/>
      <c r="E49" s="176"/>
      <c r="F49" s="166">
        <v>5.1</v>
      </c>
      <c r="G49" s="166"/>
    </row>
    <row r="50" spans="1:7" ht="15.75" customHeight="1">
      <c r="A50" s="52" t="s">
        <v>41</v>
      </c>
      <c r="B50" s="52"/>
      <c r="C50" s="52"/>
      <c r="D50" s="52"/>
      <c r="E50" s="52"/>
      <c r="F50" s="53">
        <f>F49+F48</f>
        <v>15.29</v>
      </c>
      <c r="G50" s="53"/>
    </row>
    <row r="51" spans="1:7" ht="15.75" customHeight="1">
      <c r="A51" s="47" t="s">
        <v>42</v>
      </c>
      <c r="B51" s="47"/>
      <c r="C51" s="47"/>
      <c r="D51" s="47"/>
      <c r="E51" s="47"/>
      <c r="F51" s="47"/>
      <c r="G51" s="47"/>
    </row>
    <row r="52" spans="1:7" ht="15.75">
      <c r="A52" s="47"/>
      <c r="B52" s="47"/>
      <c r="C52" s="47"/>
      <c r="D52" s="47"/>
      <c r="E52" s="47"/>
      <c r="F52" s="47"/>
      <c r="G52" s="47"/>
    </row>
    <row r="53" spans="1:7" ht="15.75">
      <c r="A53" s="47"/>
      <c r="B53" s="47"/>
      <c r="C53" s="47"/>
      <c r="D53" s="47"/>
      <c r="E53" s="47"/>
      <c r="F53" s="47"/>
      <c r="G53" s="47"/>
    </row>
    <row r="54" spans="1:7" ht="15.75" customHeight="1">
      <c r="A54" s="54" t="s">
        <v>43</v>
      </c>
      <c r="B54" s="54"/>
      <c r="C54" s="54"/>
      <c r="D54" s="54"/>
      <c r="E54" s="54"/>
      <c r="F54" s="54"/>
      <c r="G54" s="54"/>
    </row>
    <row r="55" spans="1:7" ht="15.75">
      <c r="A55" s="33"/>
      <c r="B55" s="34"/>
      <c r="C55" s="34"/>
      <c r="D55" s="34"/>
      <c r="E55" s="34"/>
      <c r="F55" s="34"/>
      <c r="G55" s="34"/>
    </row>
    <row r="56" spans="1:7" ht="15.75" customHeight="1">
      <c r="A56" s="55" t="s">
        <v>44</v>
      </c>
      <c r="B56" s="55"/>
      <c r="C56" s="55"/>
      <c r="D56" s="55"/>
      <c r="E56" s="55"/>
      <c r="F56" s="55"/>
      <c r="G56" s="55"/>
    </row>
    <row r="57" spans="1:7" ht="15.75" customHeight="1">
      <c r="A57" s="56"/>
      <c r="B57" s="56"/>
      <c r="C57" s="56"/>
      <c r="D57" s="56"/>
      <c r="E57" s="56"/>
      <c r="F57" s="56"/>
      <c r="G57" s="56"/>
    </row>
    <row r="58" spans="1:7" ht="25.5" customHeight="1">
      <c r="A58" s="57" t="s">
        <v>45</v>
      </c>
      <c r="B58" s="57" t="s">
        <v>46</v>
      </c>
      <c r="C58" s="57"/>
      <c r="D58" s="57"/>
      <c r="E58" s="57"/>
      <c r="F58" s="57" t="s">
        <v>47</v>
      </c>
      <c r="G58" s="57" t="s">
        <v>39</v>
      </c>
    </row>
    <row r="59" spans="1:7" ht="15.75" customHeight="1">
      <c r="A59" s="58" t="s">
        <v>6</v>
      </c>
      <c r="B59" s="59" t="s">
        <v>48</v>
      </c>
      <c r="C59" s="59"/>
      <c r="D59" s="59"/>
      <c r="E59" s="59"/>
      <c r="F59" s="60">
        <v>0.0833</v>
      </c>
      <c r="G59" s="61">
        <v>0</v>
      </c>
    </row>
    <row r="60" spans="1:7" ht="15.75" customHeight="1">
      <c r="A60" s="58" t="s">
        <v>9</v>
      </c>
      <c r="B60" s="59" t="s">
        <v>49</v>
      </c>
      <c r="C60" s="59"/>
      <c r="D60" s="59"/>
      <c r="E60" s="59"/>
      <c r="F60" s="62">
        <v>0.0833</v>
      </c>
      <c r="G60" s="61">
        <v>0</v>
      </c>
    </row>
    <row r="61" spans="1:7" ht="15.75" customHeight="1">
      <c r="A61" s="14" t="s">
        <v>12</v>
      </c>
      <c r="B61" s="63" t="s">
        <v>50</v>
      </c>
      <c r="C61" s="63"/>
      <c r="D61" s="63"/>
      <c r="E61" s="63"/>
      <c r="F61" s="62">
        <v>0.0278</v>
      </c>
      <c r="G61" s="61">
        <v>0</v>
      </c>
    </row>
    <row r="62" spans="1:7" ht="15.75" customHeight="1">
      <c r="A62" s="21" t="s">
        <v>41</v>
      </c>
      <c r="B62" s="21"/>
      <c r="C62" s="21"/>
      <c r="D62" s="21"/>
      <c r="E62" s="21"/>
      <c r="F62" s="64">
        <f>F59+F60+F61</f>
        <v>0.1944</v>
      </c>
      <c r="G62" s="65">
        <f>G59+G60+G61</f>
        <v>0</v>
      </c>
    </row>
    <row r="63" spans="1:7" ht="15.75" customHeight="1">
      <c r="A63" s="66" t="s">
        <v>51</v>
      </c>
      <c r="B63" s="66"/>
      <c r="C63" s="66"/>
      <c r="D63" s="66"/>
      <c r="E63" s="66"/>
      <c r="F63" s="66"/>
      <c r="G63" s="66"/>
    </row>
    <row r="64" spans="1:7" ht="15.75">
      <c r="A64" s="66"/>
      <c r="B64" s="66"/>
      <c r="C64" s="66"/>
      <c r="D64" s="66"/>
      <c r="E64" s="66"/>
      <c r="F64" s="66"/>
      <c r="G64" s="66"/>
    </row>
    <row r="65" spans="1:7" ht="15.75">
      <c r="A65" s="66"/>
      <c r="B65" s="66"/>
      <c r="C65" s="66"/>
      <c r="D65" s="66"/>
      <c r="E65" s="66"/>
      <c r="F65" s="66"/>
      <c r="G65" s="66"/>
    </row>
    <row r="66" spans="1:7" ht="15.75" customHeight="1">
      <c r="A66" s="67" t="s">
        <v>52</v>
      </c>
      <c r="B66" s="67"/>
      <c r="C66" s="67"/>
      <c r="D66" s="67"/>
      <c r="E66" s="67"/>
      <c r="F66" s="67"/>
      <c r="G66" s="67"/>
    </row>
    <row r="67" spans="1:7" ht="15.75">
      <c r="A67" s="67"/>
      <c r="B67" s="67"/>
      <c r="C67" s="67"/>
      <c r="D67" s="67"/>
      <c r="E67" s="67"/>
      <c r="F67" s="67"/>
      <c r="G67" s="67"/>
    </row>
    <row r="68" spans="1:7" ht="15.75">
      <c r="A68" s="67"/>
      <c r="B68" s="67"/>
      <c r="C68" s="67"/>
      <c r="D68" s="67"/>
      <c r="E68" s="67"/>
      <c r="F68" s="67"/>
      <c r="G68" s="67"/>
    </row>
    <row r="69" spans="1:7" ht="15.75" customHeight="1">
      <c r="A69" s="68" t="s">
        <v>53</v>
      </c>
      <c r="B69" s="68"/>
      <c r="C69" s="68"/>
      <c r="D69" s="68"/>
      <c r="E69" s="68"/>
      <c r="F69" s="68"/>
      <c r="G69" s="68"/>
    </row>
    <row r="70" spans="1:7" ht="15.75">
      <c r="A70" s="68"/>
      <c r="B70" s="68"/>
      <c r="C70" s="68"/>
      <c r="D70" s="68"/>
      <c r="E70" s="68"/>
      <c r="F70" s="68"/>
      <c r="G70" s="68"/>
    </row>
    <row r="71" spans="1:7" ht="15.75">
      <c r="A71" s="68"/>
      <c r="B71" s="68"/>
      <c r="C71" s="68"/>
      <c r="D71" s="68"/>
      <c r="E71" s="68"/>
      <c r="F71" s="68"/>
      <c r="G71" s="68"/>
    </row>
    <row r="72" spans="1:7" ht="15.75" customHeight="1">
      <c r="A72" s="69" t="s">
        <v>54</v>
      </c>
      <c r="B72" s="69"/>
      <c r="C72" s="69"/>
      <c r="D72" s="69"/>
      <c r="E72" s="69"/>
      <c r="F72" s="69"/>
      <c r="G72" s="70">
        <f>F50+G62</f>
        <v>15.29</v>
      </c>
    </row>
    <row r="73" spans="1:7" ht="15.75">
      <c r="A73" s="42"/>
      <c r="B73" s="34"/>
      <c r="C73" s="34"/>
      <c r="D73" s="34"/>
      <c r="E73" s="34"/>
      <c r="F73" s="34"/>
      <c r="G73" s="34"/>
    </row>
    <row r="74" spans="1:7" ht="25.5" customHeight="1">
      <c r="A74" s="71" t="s">
        <v>55</v>
      </c>
      <c r="B74" s="72" t="s">
        <v>56</v>
      </c>
      <c r="C74" s="72"/>
      <c r="D74" s="72"/>
      <c r="E74" s="72"/>
      <c r="F74" s="72" t="s">
        <v>57</v>
      </c>
      <c r="G74" s="72" t="s">
        <v>39</v>
      </c>
    </row>
    <row r="75" spans="1:7" ht="15.75" customHeight="1">
      <c r="A75" s="73" t="s">
        <v>6</v>
      </c>
      <c r="B75" s="74" t="s">
        <v>58</v>
      </c>
      <c r="C75" s="74"/>
      <c r="D75" s="74"/>
      <c r="E75" s="74"/>
      <c r="F75" s="75">
        <v>0.2</v>
      </c>
      <c r="G75" s="76">
        <f>G72*F75</f>
        <v>3.058</v>
      </c>
    </row>
    <row r="76" spans="1:7" ht="15.75" customHeight="1">
      <c r="A76" s="73" t="s">
        <v>9</v>
      </c>
      <c r="B76" s="74" t="s">
        <v>59</v>
      </c>
      <c r="C76" s="74"/>
      <c r="D76" s="74"/>
      <c r="E76" s="74"/>
      <c r="F76" s="75">
        <v>0.025</v>
      </c>
      <c r="G76" s="76">
        <f>G72*F76</f>
        <v>0.38225</v>
      </c>
    </row>
    <row r="77" spans="1:7" ht="15.75" customHeight="1">
      <c r="A77" s="73" t="s">
        <v>12</v>
      </c>
      <c r="B77" s="74" t="s">
        <v>60</v>
      </c>
      <c r="C77" s="74"/>
      <c r="D77" s="74"/>
      <c r="E77" s="74"/>
      <c r="F77" s="75">
        <v>0.03</v>
      </c>
      <c r="G77" s="76">
        <f>G72*F77</f>
        <v>0.45869999999999994</v>
      </c>
    </row>
    <row r="78" spans="1:7" ht="15.75" customHeight="1">
      <c r="A78" s="73" t="s">
        <v>15</v>
      </c>
      <c r="B78" s="74" t="s">
        <v>61</v>
      </c>
      <c r="C78" s="74"/>
      <c r="D78" s="74"/>
      <c r="E78" s="74"/>
      <c r="F78" s="75">
        <v>0.015</v>
      </c>
      <c r="G78" s="76">
        <f>G72*F78</f>
        <v>0.22934999999999997</v>
      </c>
    </row>
    <row r="79" spans="1:7" ht="15.75" customHeight="1">
      <c r="A79" s="73" t="s">
        <v>62</v>
      </c>
      <c r="B79" s="74" t="s">
        <v>63</v>
      </c>
      <c r="C79" s="74"/>
      <c r="D79" s="74"/>
      <c r="E79" s="74"/>
      <c r="F79" s="75">
        <v>0.01</v>
      </c>
      <c r="G79" s="76">
        <f>G72*F79</f>
        <v>0.1529</v>
      </c>
    </row>
    <row r="80" spans="1:7" ht="15.75" customHeight="1">
      <c r="A80" s="73" t="s">
        <v>64</v>
      </c>
      <c r="B80" s="74" t="s">
        <v>65</v>
      </c>
      <c r="C80" s="74"/>
      <c r="D80" s="74"/>
      <c r="E80" s="74"/>
      <c r="F80" s="75">
        <v>0.006</v>
      </c>
      <c r="G80" s="76">
        <f>G72*F80</f>
        <v>0.09174</v>
      </c>
    </row>
    <row r="81" spans="1:7" ht="15.75" customHeight="1">
      <c r="A81" s="73" t="s">
        <v>66</v>
      </c>
      <c r="B81" s="37" t="s">
        <v>67</v>
      </c>
      <c r="C81" s="37"/>
      <c r="D81" s="37"/>
      <c r="E81" s="37"/>
      <c r="F81" s="75">
        <v>0.002</v>
      </c>
      <c r="G81" s="76">
        <f>G72*F81</f>
        <v>0.03058</v>
      </c>
    </row>
    <row r="82" spans="1:7" ht="15.75" customHeight="1">
      <c r="A82" s="73" t="s">
        <v>68</v>
      </c>
      <c r="B82" s="37" t="s">
        <v>69</v>
      </c>
      <c r="C82" s="37"/>
      <c r="D82" s="37"/>
      <c r="E82" s="37"/>
      <c r="F82" s="75">
        <v>0.08</v>
      </c>
      <c r="G82" s="76">
        <f>G72*F82</f>
        <v>1.2232</v>
      </c>
    </row>
    <row r="83" spans="1:7" ht="15.75" customHeight="1">
      <c r="A83" s="71" t="s">
        <v>41</v>
      </c>
      <c r="B83" s="71"/>
      <c r="C83" s="71"/>
      <c r="D83" s="71"/>
      <c r="E83" s="71"/>
      <c r="F83" s="77">
        <v>0.36800000000000005</v>
      </c>
      <c r="G83" s="78">
        <f>G72*F83</f>
        <v>5.626720000000001</v>
      </c>
    </row>
    <row r="84" spans="1:7" ht="15.75">
      <c r="A84" s="13"/>
      <c r="B84" s="34"/>
      <c r="C84" s="34"/>
      <c r="D84" s="34"/>
      <c r="E84" s="34"/>
      <c r="F84" s="34"/>
      <c r="G84" s="34"/>
    </row>
    <row r="85" spans="1:7" ht="15.75" customHeight="1">
      <c r="A85" s="79" t="s">
        <v>70</v>
      </c>
      <c r="B85" s="79"/>
      <c r="C85" s="79"/>
      <c r="D85" s="79"/>
      <c r="E85" s="79"/>
      <c r="F85" s="79"/>
      <c r="G85" s="79"/>
    </row>
    <row r="86" spans="1:7" ht="15.75">
      <c r="A86" s="79"/>
      <c r="B86" s="79"/>
      <c r="C86" s="79"/>
      <c r="D86" s="79"/>
      <c r="E86" s="79"/>
      <c r="F86" s="79"/>
      <c r="G86" s="79"/>
    </row>
    <row r="87" spans="1:7" ht="15.75" customHeight="1">
      <c r="A87" s="79" t="s">
        <v>71</v>
      </c>
      <c r="B87" s="79"/>
      <c r="C87" s="79"/>
      <c r="D87" s="79"/>
      <c r="E87" s="79"/>
      <c r="F87" s="79"/>
      <c r="G87" s="79"/>
    </row>
    <row r="88" spans="1:7" ht="15.75">
      <c r="A88" s="79"/>
      <c r="B88" s="79"/>
      <c r="C88" s="79"/>
      <c r="D88" s="79"/>
      <c r="E88" s="79"/>
      <c r="F88" s="79"/>
      <c r="G88" s="79"/>
    </row>
    <row r="89" spans="1:7" ht="36.75" customHeight="1">
      <c r="A89" s="80" t="s">
        <v>72</v>
      </c>
      <c r="B89" s="80"/>
      <c r="C89" s="80"/>
      <c r="D89" s="80"/>
      <c r="E89" s="80"/>
      <c r="F89" s="80"/>
      <c r="G89" s="80"/>
    </row>
    <row r="90" spans="1:7" ht="15.75" customHeight="1">
      <c r="A90" s="79" t="s">
        <v>73</v>
      </c>
      <c r="B90" s="79"/>
      <c r="C90" s="79"/>
      <c r="D90" s="79"/>
      <c r="E90" s="79"/>
      <c r="F90" s="79"/>
      <c r="G90" s="79"/>
    </row>
    <row r="91" spans="1:7" ht="15.75">
      <c r="A91" s="29"/>
      <c r="B91" s="29"/>
      <c r="C91" s="29"/>
      <c r="D91" s="29"/>
      <c r="E91" s="29"/>
      <c r="F91" s="29"/>
      <c r="G91" s="29"/>
    </row>
    <row r="92" spans="1:7" ht="15.75" customHeight="1">
      <c r="A92" s="82" t="s">
        <v>74</v>
      </c>
      <c r="B92" s="82"/>
      <c r="C92" s="82"/>
      <c r="D92" s="82"/>
      <c r="E92" s="82"/>
      <c r="F92" s="82"/>
      <c r="G92" s="82"/>
    </row>
    <row r="93" spans="1:7" ht="15.75">
      <c r="A93" s="13"/>
      <c r="B93" s="34"/>
      <c r="C93" s="34"/>
      <c r="D93" s="34"/>
      <c r="E93" s="34"/>
      <c r="F93" s="34"/>
      <c r="G93" s="34"/>
    </row>
    <row r="94" spans="1:7" ht="15.75" customHeight="1">
      <c r="A94" s="83" t="s">
        <v>75</v>
      </c>
      <c r="B94" s="83" t="s">
        <v>76</v>
      </c>
      <c r="C94" s="83"/>
      <c r="D94" s="83"/>
      <c r="E94" s="83"/>
      <c r="F94" s="84" t="s">
        <v>39</v>
      </c>
      <c r="G94" s="84"/>
    </row>
    <row r="95" spans="1:7" ht="15.75" customHeight="1">
      <c r="A95" s="85" t="s">
        <v>6</v>
      </c>
      <c r="B95" s="86" t="s">
        <v>183</v>
      </c>
      <c r="C95" s="86"/>
      <c r="D95" s="86"/>
      <c r="E95" s="86"/>
      <c r="F95" s="87">
        <v>0</v>
      </c>
      <c r="G95" s="87"/>
    </row>
    <row r="96" spans="1:7" ht="15.75" customHeight="1">
      <c r="A96" s="85" t="s">
        <v>9</v>
      </c>
      <c r="B96" s="86" t="s">
        <v>184</v>
      </c>
      <c r="C96" s="86"/>
      <c r="D96" s="86"/>
      <c r="E96" s="86"/>
      <c r="F96" s="87">
        <v>0</v>
      </c>
      <c r="G96" s="87"/>
    </row>
    <row r="97" spans="1:7" ht="15.75" customHeight="1">
      <c r="A97" s="85" t="s">
        <v>12</v>
      </c>
      <c r="B97" s="89" t="s">
        <v>185</v>
      </c>
      <c r="C97" s="89"/>
      <c r="D97" s="89"/>
      <c r="E97" s="89"/>
      <c r="F97" s="174">
        <v>0</v>
      </c>
      <c r="G97" s="174"/>
    </row>
    <row r="98" spans="1:7" ht="15.75" customHeight="1">
      <c r="A98" s="77" t="s">
        <v>41</v>
      </c>
      <c r="B98" s="77"/>
      <c r="C98" s="77"/>
      <c r="D98" s="77"/>
      <c r="E98" s="77"/>
      <c r="F98" s="92">
        <f>SUM(F95:F97)</f>
        <v>0</v>
      </c>
      <c r="G98" s="92"/>
    </row>
    <row r="99" spans="1:7" ht="15.75">
      <c r="A99" s="25"/>
      <c r="B99" s="25"/>
      <c r="C99" s="25"/>
      <c r="D99" s="25"/>
      <c r="E99" s="25"/>
      <c r="F99" s="25"/>
      <c r="G99" s="25"/>
    </row>
    <row r="100" spans="1:7" ht="25.5" customHeight="1">
      <c r="A100" s="79" t="s">
        <v>81</v>
      </c>
      <c r="B100" s="79"/>
      <c r="C100" s="79"/>
      <c r="D100" s="79"/>
      <c r="E100" s="79"/>
      <c r="F100" s="79"/>
      <c r="G100" s="79"/>
    </row>
    <row r="101" spans="1:7" ht="15.75" customHeight="1">
      <c r="A101" s="93"/>
      <c r="B101" s="93"/>
      <c r="C101" s="93"/>
      <c r="D101" s="93"/>
      <c r="E101" s="93"/>
      <c r="F101" s="93"/>
      <c r="G101" s="93"/>
    </row>
    <row r="102" spans="1:7" ht="15.75" customHeight="1">
      <c r="A102" s="79" t="s">
        <v>82</v>
      </c>
      <c r="B102" s="79"/>
      <c r="C102" s="79"/>
      <c r="D102" s="79"/>
      <c r="E102" s="79"/>
      <c r="F102" s="79"/>
      <c r="G102" s="79"/>
    </row>
    <row r="103" spans="1:7" ht="15.75">
      <c r="A103" s="79"/>
      <c r="B103" s="79"/>
      <c r="C103" s="79"/>
      <c r="D103" s="79"/>
      <c r="E103" s="79"/>
      <c r="F103" s="79"/>
      <c r="G103" s="79"/>
    </row>
    <row r="104" spans="1:7" ht="15.75" customHeight="1">
      <c r="A104" s="94"/>
      <c r="B104" s="94"/>
      <c r="C104" s="94"/>
      <c r="D104" s="94"/>
      <c r="E104" s="94"/>
      <c r="F104" s="94"/>
      <c r="G104" s="94"/>
    </row>
    <row r="105" spans="1:7" ht="25.5" customHeight="1">
      <c r="A105" s="67" t="s">
        <v>83</v>
      </c>
      <c r="B105" s="67"/>
      <c r="C105" s="67"/>
      <c r="D105" s="67"/>
      <c r="E105" s="67"/>
      <c r="F105" s="67"/>
      <c r="G105" s="67"/>
    </row>
    <row r="106" spans="1:7" ht="15.75" customHeight="1">
      <c r="A106" s="5"/>
      <c r="B106" s="93"/>
      <c r="C106" s="93"/>
      <c r="D106" s="93"/>
      <c r="E106" s="93"/>
      <c r="F106" s="93"/>
      <c r="G106" s="93"/>
    </row>
    <row r="107" spans="1:7" ht="15.75" customHeight="1">
      <c r="A107" s="28" t="s">
        <v>84</v>
      </c>
      <c r="B107" s="28"/>
      <c r="C107" s="28"/>
      <c r="D107" s="28"/>
      <c r="E107" s="28"/>
      <c r="F107" s="28"/>
      <c r="G107" s="28"/>
    </row>
    <row r="108" spans="1:7" ht="15.75">
      <c r="A108" s="5"/>
      <c r="B108" s="5"/>
      <c r="C108" s="5"/>
      <c r="D108" s="5"/>
      <c r="E108" s="5"/>
      <c r="F108" s="5"/>
      <c r="G108" s="5"/>
    </row>
    <row r="109" spans="1:7" ht="15.75" customHeight="1">
      <c r="A109" s="71">
        <v>2</v>
      </c>
      <c r="B109" s="95" t="s">
        <v>85</v>
      </c>
      <c r="C109" s="95"/>
      <c r="D109" s="95"/>
      <c r="E109" s="95"/>
      <c r="F109" s="71" t="s">
        <v>39</v>
      </c>
      <c r="G109" s="71"/>
    </row>
    <row r="110" spans="1:7" ht="15.75" customHeight="1">
      <c r="A110" s="73" t="s">
        <v>45</v>
      </c>
      <c r="B110" s="37" t="s">
        <v>46</v>
      </c>
      <c r="C110" s="37"/>
      <c r="D110" s="37"/>
      <c r="E110" s="37"/>
      <c r="F110" s="96">
        <f>G62</f>
        <v>0</v>
      </c>
      <c r="G110" s="96"/>
    </row>
    <row r="111" spans="1:7" ht="15.75" customHeight="1">
      <c r="A111" s="73" t="s">
        <v>55</v>
      </c>
      <c r="B111" s="37" t="s">
        <v>56</v>
      </c>
      <c r="C111" s="37"/>
      <c r="D111" s="37"/>
      <c r="E111" s="37"/>
      <c r="F111" s="96">
        <f>G83</f>
        <v>5.626720000000001</v>
      </c>
      <c r="G111" s="96"/>
    </row>
    <row r="112" spans="1:7" ht="15.75" customHeight="1">
      <c r="A112" s="73" t="s">
        <v>75</v>
      </c>
      <c r="B112" s="37" t="s">
        <v>76</v>
      </c>
      <c r="C112" s="37"/>
      <c r="D112" s="37"/>
      <c r="E112" s="37"/>
      <c r="F112" s="96">
        <f>F98</f>
        <v>0</v>
      </c>
      <c r="G112" s="96"/>
    </row>
    <row r="113" spans="1:7" ht="15.75" customHeight="1">
      <c r="A113" s="95" t="s">
        <v>41</v>
      </c>
      <c r="B113" s="95"/>
      <c r="C113" s="95"/>
      <c r="D113" s="95"/>
      <c r="E113" s="95"/>
      <c r="F113" s="97">
        <f>F110+F111+F112</f>
        <v>5.626720000000001</v>
      </c>
      <c r="G113" s="97"/>
    </row>
    <row r="114" spans="1:7" ht="15.75">
      <c r="A114" s="34"/>
      <c r="B114" s="34"/>
      <c r="C114" s="34"/>
      <c r="D114" s="34"/>
      <c r="E114" s="34"/>
      <c r="F114" s="34"/>
      <c r="G114" s="34"/>
    </row>
    <row r="115" spans="1:7" ht="15.75">
      <c r="A115" s="54" t="s">
        <v>86</v>
      </c>
      <c r="B115" s="54"/>
      <c r="C115" s="54"/>
      <c r="D115" s="54"/>
      <c r="E115" s="54"/>
      <c r="F115" s="54"/>
      <c r="G115" s="54"/>
    </row>
    <row r="116" spans="1:7" ht="15.75">
      <c r="A116" s="5"/>
      <c r="B116" s="34"/>
      <c r="C116" s="34"/>
      <c r="D116" s="34"/>
      <c r="E116" s="34"/>
      <c r="F116" s="34"/>
      <c r="G116" s="34"/>
    </row>
    <row r="117" spans="1:7" ht="15.75" customHeight="1">
      <c r="A117" s="57">
        <v>3</v>
      </c>
      <c r="B117" s="57" t="s">
        <v>87</v>
      </c>
      <c r="C117" s="57"/>
      <c r="D117" s="57"/>
      <c r="E117" s="57"/>
      <c r="F117" s="57" t="s">
        <v>47</v>
      </c>
      <c r="G117" s="57" t="s">
        <v>39</v>
      </c>
    </row>
    <row r="118" spans="1:7" ht="15.75" customHeight="1">
      <c r="A118" s="58" t="s">
        <v>6</v>
      </c>
      <c r="B118" s="98" t="s">
        <v>88</v>
      </c>
      <c r="C118" s="98"/>
      <c r="D118" s="98"/>
      <c r="E118" s="98"/>
      <c r="F118" s="99">
        <v>0.004200000000000001</v>
      </c>
      <c r="G118" s="100">
        <v>0</v>
      </c>
    </row>
    <row r="119" spans="1:7" ht="15.75" customHeight="1">
      <c r="A119" s="14" t="s">
        <v>9</v>
      </c>
      <c r="B119" s="98" t="s">
        <v>89</v>
      </c>
      <c r="C119" s="98"/>
      <c r="D119" s="98"/>
      <c r="E119" s="98"/>
      <c r="F119" s="101">
        <f>0.08*F118</f>
        <v>0.00033600000000000004</v>
      </c>
      <c r="G119" s="100">
        <v>0</v>
      </c>
    </row>
    <row r="120" spans="1:7" ht="25.5" customHeight="1">
      <c r="A120" s="14" t="s">
        <v>12</v>
      </c>
      <c r="B120" s="98" t="s">
        <v>90</v>
      </c>
      <c r="C120" s="98"/>
      <c r="D120" s="98"/>
      <c r="E120" s="98"/>
      <c r="F120" s="101">
        <v>0.04</v>
      </c>
      <c r="G120" s="100">
        <v>0</v>
      </c>
    </row>
    <row r="121" spans="1:7" ht="15.75" customHeight="1">
      <c r="A121" s="14" t="s">
        <v>15</v>
      </c>
      <c r="B121" s="98" t="s">
        <v>91</v>
      </c>
      <c r="C121" s="98"/>
      <c r="D121" s="98"/>
      <c r="E121" s="98"/>
      <c r="F121" s="101">
        <v>0.0194</v>
      </c>
      <c r="G121" s="100">
        <v>0</v>
      </c>
    </row>
    <row r="122" spans="1:7" ht="25.5" customHeight="1">
      <c r="A122" s="14" t="s">
        <v>62</v>
      </c>
      <c r="B122" s="98" t="s">
        <v>92</v>
      </c>
      <c r="C122" s="98"/>
      <c r="D122" s="98"/>
      <c r="E122" s="98"/>
      <c r="F122" s="101">
        <f>F121*F83</f>
        <v>0.007139200000000001</v>
      </c>
      <c r="G122" s="100">
        <v>0</v>
      </c>
    </row>
    <row r="123" spans="1:7" ht="15.75" customHeight="1">
      <c r="A123" s="102"/>
      <c r="B123" s="83" t="s">
        <v>93</v>
      </c>
      <c r="C123" s="83"/>
      <c r="D123" s="83"/>
      <c r="E123" s="83"/>
      <c r="F123" s="103">
        <f>SUM(F118:F122)</f>
        <v>0.0710752</v>
      </c>
      <c r="G123" s="104">
        <f>SUM(G118:G122)</f>
        <v>0</v>
      </c>
    </row>
    <row r="124" spans="1:7" ht="15.75">
      <c r="A124" s="105"/>
      <c r="B124" s="106"/>
      <c r="C124" s="106"/>
      <c r="D124" s="106"/>
      <c r="E124" s="106"/>
      <c r="F124" s="107"/>
      <c r="G124" s="108"/>
    </row>
    <row r="125" spans="1:7" ht="15.75" customHeight="1">
      <c r="A125" s="79" t="s">
        <v>94</v>
      </c>
      <c r="B125" s="79"/>
      <c r="C125" s="79"/>
      <c r="D125" s="79"/>
      <c r="E125" s="79"/>
      <c r="F125" s="79"/>
      <c r="G125" s="79"/>
    </row>
    <row r="126" spans="1:7" ht="15.75">
      <c r="A126" s="79"/>
      <c r="B126" s="79"/>
      <c r="C126" s="79"/>
      <c r="D126" s="79"/>
      <c r="E126" s="79"/>
      <c r="F126" s="79"/>
      <c r="G126" s="79"/>
    </row>
    <row r="127" spans="1:7" ht="15.75">
      <c r="A127" s="79"/>
      <c r="B127" s="79"/>
      <c r="C127" s="79"/>
      <c r="D127" s="79"/>
      <c r="E127" s="79"/>
      <c r="F127" s="79"/>
      <c r="G127" s="79"/>
    </row>
    <row r="128" spans="1:7" ht="19.5" customHeight="1">
      <c r="A128" s="79"/>
      <c r="B128" s="79"/>
      <c r="C128" s="79"/>
      <c r="D128" s="79"/>
      <c r="E128" s="79"/>
      <c r="F128" s="79"/>
      <c r="G128" s="79"/>
    </row>
    <row r="129" spans="1:7" ht="15.75">
      <c r="A129" s="105"/>
      <c r="B129" s="106"/>
      <c r="C129" s="106"/>
      <c r="D129" s="106"/>
      <c r="E129" s="106"/>
      <c r="F129" s="107"/>
      <c r="G129" s="109"/>
    </row>
    <row r="130" spans="1:7" ht="59.25" customHeight="1">
      <c r="A130" s="110" t="s">
        <v>95</v>
      </c>
      <c r="B130" s="110"/>
      <c r="C130" s="110"/>
      <c r="D130" s="110"/>
      <c r="E130" s="110"/>
      <c r="F130" s="110"/>
      <c r="G130" s="110"/>
    </row>
    <row r="131" spans="1:7" ht="81.75" customHeight="1">
      <c r="A131" s="111" t="s">
        <v>96</v>
      </c>
      <c r="B131" s="111"/>
      <c r="C131" s="111"/>
      <c r="D131" s="111"/>
      <c r="E131" s="111"/>
      <c r="F131" s="111"/>
      <c r="G131" s="111"/>
    </row>
    <row r="132" spans="1:7" ht="15.75">
      <c r="A132" s="110"/>
      <c r="B132" s="106"/>
      <c r="C132" s="106"/>
      <c r="D132" s="106"/>
      <c r="E132" s="106"/>
      <c r="F132" s="107"/>
      <c r="G132" s="109"/>
    </row>
    <row r="133" spans="1:7" ht="15.75">
      <c r="A133" s="54" t="s">
        <v>97</v>
      </c>
      <c r="B133" s="54"/>
      <c r="C133" s="54"/>
      <c r="D133" s="54"/>
      <c r="E133" s="54"/>
      <c r="F133" s="54"/>
      <c r="G133" s="54"/>
    </row>
    <row r="134" spans="1:7" ht="15.75">
      <c r="A134" s="114"/>
      <c r="B134" s="114"/>
      <c r="C134" s="114"/>
      <c r="D134" s="114"/>
      <c r="E134" s="114"/>
      <c r="F134" s="114"/>
      <c r="G134" s="114"/>
    </row>
    <row r="135" spans="1:7" ht="36.75" customHeight="1">
      <c r="A135" s="67" t="s">
        <v>98</v>
      </c>
      <c r="B135" s="67"/>
      <c r="C135" s="67"/>
      <c r="D135" s="67"/>
      <c r="E135" s="67"/>
      <c r="F135" s="67"/>
      <c r="G135" s="67"/>
    </row>
    <row r="136" spans="1:7" ht="15.75">
      <c r="A136" s="114"/>
      <c r="B136" s="114"/>
      <c r="C136" s="114"/>
      <c r="D136" s="114"/>
      <c r="E136" s="114"/>
      <c r="F136" s="114"/>
      <c r="G136" s="114"/>
    </row>
    <row r="137" spans="1:7" ht="15.75" customHeight="1">
      <c r="A137" s="69" t="s">
        <v>99</v>
      </c>
      <c r="B137" s="69"/>
      <c r="C137" s="69"/>
      <c r="D137" s="69"/>
      <c r="E137" s="69"/>
      <c r="F137" s="69"/>
      <c r="G137" s="115"/>
    </row>
    <row r="138" spans="1:7" ht="15.75">
      <c r="A138" s="114"/>
      <c r="B138" s="114"/>
      <c r="C138" s="114"/>
      <c r="D138" s="114"/>
      <c r="E138" s="114"/>
      <c r="F138" s="114"/>
      <c r="G138" s="116"/>
    </row>
    <row r="139" spans="1:7" ht="15.75">
      <c r="A139" s="82" t="s">
        <v>100</v>
      </c>
      <c r="B139" s="82"/>
      <c r="C139" s="82"/>
      <c r="D139" s="82"/>
      <c r="E139" s="82"/>
      <c r="F139" s="82"/>
      <c r="G139" s="82"/>
    </row>
    <row r="140" spans="1:7" ht="15.75">
      <c r="A140" s="114"/>
      <c r="B140" s="114"/>
      <c r="C140" s="114"/>
      <c r="D140" s="114"/>
      <c r="E140" s="114"/>
      <c r="F140" s="114"/>
      <c r="G140" s="114"/>
    </row>
    <row r="141" spans="1:7" ht="15.75" customHeight="1">
      <c r="A141" s="57" t="s">
        <v>101</v>
      </c>
      <c r="B141" s="57" t="s">
        <v>102</v>
      </c>
      <c r="C141" s="57"/>
      <c r="D141" s="57"/>
      <c r="E141" s="57"/>
      <c r="F141" s="117" t="s">
        <v>103</v>
      </c>
      <c r="G141" s="57" t="s">
        <v>39</v>
      </c>
    </row>
    <row r="142" spans="1:7" ht="15.75" customHeight="1">
      <c r="A142" s="14" t="s">
        <v>6</v>
      </c>
      <c r="B142" s="98" t="s">
        <v>104</v>
      </c>
      <c r="C142" s="98"/>
      <c r="D142" s="98"/>
      <c r="E142" s="98"/>
      <c r="F142" s="118">
        <v>0.0833</v>
      </c>
      <c r="G142" s="119">
        <v>0</v>
      </c>
    </row>
    <row r="143" spans="1:7" ht="15.75" customHeight="1">
      <c r="A143" s="121" t="s">
        <v>9</v>
      </c>
      <c r="B143" s="122" t="s">
        <v>102</v>
      </c>
      <c r="C143" s="122"/>
      <c r="D143" s="122"/>
      <c r="E143" s="122"/>
      <c r="F143" s="62">
        <v>0.0222</v>
      </c>
      <c r="G143" s="119">
        <v>0</v>
      </c>
    </row>
    <row r="144" spans="1:7" ht="15.75" customHeight="1">
      <c r="A144" s="121" t="s">
        <v>12</v>
      </c>
      <c r="B144" s="59" t="s">
        <v>105</v>
      </c>
      <c r="C144" s="59"/>
      <c r="D144" s="59"/>
      <c r="E144" s="59"/>
      <c r="F144" s="62">
        <v>0.0004</v>
      </c>
      <c r="G144" s="119">
        <v>0</v>
      </c>
    </row>
    <row r="145" spans="1:7" ht="15.75" customHeight="1">
      <c r="A145" s="121" t="s">
        <v>15</v>
      </c>
      <c r="B145" s="59" t="s">
        <v>106</v>
      </c>
      <c r="C145" s="59"/>
      <c r="D145" s="59"/>
      <c r="E145" s="59"/>
      <c r="F145" s="62">
        <v>0.0002</v>
      </c>
      <c r="G145" s="119">
        <v>0</v>
      </c>
    </row>
    <row r="146" spans="1:7" ht="15.75" customHeight="1">
      <c r="A146" s="121" t="s">
        <v>62</v>
      </c>
      <c r="B146" s="59" t="s">
        <v>107</v>
      </c>
      <c r="C146" s="59"/>
      <c r="D146" s="59"/>
      <c r="E146" s="59"/>
      <c r="F146" s="62">
        <v>0.0014000000000000002</v>
      </c>
      <c r="G146" s="119">
        <v>0</v>
      </c>
    </row>
    <row r="147" spans="1:7" ht="15.75" customHeight="1">
      <c r="A147" s="124" t="s">
        <v>64</v>
      </c>
      <c r="B147" s="59" t="s">
        <v>108</v>
      </c>
      <c r="C147" s="59"/>
      <c r="D147" s="59"/>
      <c r="E147" s="59"/>
      <c r="F147" s="125">
        <v>0.0166</v>
      </c>
      <c r="G147" s="119">
        <v>0</v>
      </c>
    </row>
    <row r="148" spans="1:7" ht="15.75" customHeight="1">
      <c r="A148" s="102"/>
      <c r="B148" s="83" t="s">
        <v>93</v>
      </c>
      <c r="C148" s="83"/>
      <c r="D148" s="83"/>
      <c r="E148" s="83"/>
      <c r="F148" s="103">
        <f>SUM(F142:F147)</f>
        <v>0.1241</v>
      </c>
      <c r="G148" s="104">
        <v>0</v>
      </c>
    </row>
    <row r="149" spans="1:7" ht="15.75">
      <c r="A149" s="5"/>
      <c r="B149" s="5"/>
      <c r="C149" s="5"/>
      <c r="D149" s="5"/>
      <c r="E149" s="5"/>
      <c r="F149" s="5"/>
      <c r="G149" s="5"/>
    </row>
    <row r="150" spans="1:7" ht="15.75" customHeight="1">
      <c r="A150" s="67" t="s">
        <v>109</v>
      </c>
      <c r="B150" s="67"/>
      <c r="C150" s="67"/>
      <c r="D150" s="67"/>
      <c r="E150" s="67"/>
      <c r="F150" s="67"/>
      <c r="G150" s="67"/>
    </row>
    <row r="151" spans="1:7" ht="15.75">
      <c r="A151" s="67"/>
      <c r="B151" s="67"/>
      <c r="C151" s="67"/>
      <c r="D151" s="67"/>
      <c r="E151" s="67"/>
      <c r="F151" s="67"/>
      <c r="G151" s="67"/>
    </row>
    <row r="152" spans="1:7" ht="114.75" customHeight="1">
      <c r="A152" s="126" t="s">
        <v>110</v>
      </c>
      <c r="B152" s="126"/>
      <c r="C152" s="126"/>
      <c r="D152" s="126"/>
      <c r="E152" s="126"/>
      <c r="F152" s="126"/>
      <c r="G152" s="126"/>
    </row>
    <row r="153" spans="1:7" ht="15.75">
      <c r="A153" s="127"/>
      <c r="B153" s="79"/>
      <c r="C153" s="79"/>
      <c r="D153" s="79"/>
      <c r="E153" s="79"/>
      <c r="F153" s="79"/>
      <c r="G153" s="79"/>
    </row>
    <row r="154" spans="1:7" ht="104.25" customHeight="1">
      <c r="A154" s="126" t="s">
        <v>111</v>
      </c>
      <c r="B154" s="126"/>
      <c r="C154" s="126"/>
      <c r="D154" s="126"/>
      <c r="E154" s="126"/>
      <c r="F154" s="126"/>
      <c r="G154" s="126"/>
    </row>
    <row r="155" spans="1:7" ht="15.75">
      <c r="A155" s="5"/>
      <c r="B155" s="5"/>
      <c r="C155" s="5"/>
      <c r="D155" s="5"/>
      <c r="E155" s="5"/>
      <c r="F155" s="5"/>
      <c r="G155" s="5"/>
    </row>
    <row r="156" spans="1:7" ht="159.75" customHeight="1">
      <c r="A156" s="126" t="s">
        <v>112</v>
      </c>
      <c r="B156" s="126"/>
      <c r="C156" s="126"/>
      <c r="D156" s="126"/>
      <c r="E156" s="126"/>
      <c r="F156" s="126"/>
      <c r="G156" s="126"/>
    </row>
    <row r="157" spans="1:7" ht="15.75">
      <c r="A157" s="127"/>
      <c r="B157" s="5"/>
      <c r="C157" s="5"/>
      <c r="D157" s="5"/>
      <c r="E157" s="5"/>
      <c r="F157" s="5"/>
      <c r="G157" s="5"/>
    </row>
    <row r="158" spans="1:7" ht="249.75" customHeight="1">
      <c r="A158" s="126" t="s">
        <v>113</v>
      </c>
      <c r="B158" s="126"/>
      <c r="C158" s="126"/>
      <c r="D158" s="126"/>
      <c r="E158" s="126"/>
      <c r="F158" s="126"/>
      <c r="G158" s="126"/>
    </row>
    <row r="159" spans="1:7" ht="15.75">
      <c r="A159" s="127"/>
      <c r="B159" s="5"/>
      <c r="C159" s="5"/>
      <c r="D159" s="5"/>
      <c r="E159" s="5"/>
      <c r="F159" s="5"/>
      <c r="G159" s="5"/>
    </row>
    <row r="160" spans="1:7" ht="204.75" customHeight="1">
      <c r="A160" s="126" t="s">
        <v>114</v>
      </c>
      <c r="B160" s="126"/>
      <c r="C160" s="126"/>
      <c r="D160" s="126"/>
      <c r="E160" s="126"/>
      <c r="F160" s="126"/>
      <c r="G160" s="126"/>
    </row>
    <row r="161" spans="1:7" ht="15.75">
      <c r="A161" s="127"/>
      <c r="B161" s="5"/>
      <c r="C161" s="5"/>
      <c r="D161" s="5"/>
      <c r="E161" s="5"/>
      <c r="F161" s="5"/>
      <c r="G161" s="5"/>
    </row>
    <row r="162" spans="1:7" ht="81.75" customHeight="1">
      <c r="A162" s="126" t="s">
        <v>115</v>
      </c>
      <c r="B162" s="126"/>
      <c r="C162" s="126"/>
      <c r="D162" s="126"/>
      <c r="E162" s="126"/>
      <c r="F162" s="126"/>
      <c r="G162" s="126"/>
    </row>
    <row r="163" spans="1:7" ht="15.75">
      <c r="A163" s="127"/>
      <c r="B163" s="5"/>
      <c r="C163" s="5"/>
      <c r="D163" s="5"/>
      <c r="E163" s="5"/>
      <c r="F163" s="5"/>
      <c r="G163" s="5"/>
    </row>
    <row r="164" spans="1:7" ht="15.75">
      <c r="A164" s="82" t="s">
        <v>116</v>
      </c>
      <c r="B164" s="82"/>
      <c r="C164" s="82"/>
      <c r="D164" s="82"/>
      <c r="E164" s="82"/>
      <c r="F164" s="82"/>
      <c r="G164" s="82"/>
    </row>
    <row r="165" spans="1:7" ht="15.75">
      <c r="A165" s="114"/>
      <c r="B165" s="114"/>
      <c r="C165" s="114"/>
      <c r="D165" s="114"/>
      <c r="E165" s="114"/>
      <c r="F165" s="114"/>
      <c r="G165" s="114"/>
    </row>
    <row r="166" spans="1:7" ht="15.75" customHeight="1">
      <c r="A166" s="57" t="s">
        <v>117</v>
      </c>
      <c r="B166" s="57" t="s">
        <v>118</v>
      </c>
      <c r="C166" s="57"/>
      <c r="D166" s="57"/>
      <c r="E166" s="57"/>
      <c r="F166" s="117" t="s">
        <v>47</v>
      </c>
      <c r="G166" s="57" t="s">
        <v>39</v>
      </c>
    </row>
    <row r="167" spans="1:7" ht="25.5" customHeight="1">
      <c r="A167" s="49" t="s">
        <v>6</v>
      </c>
      <c r="B167" s="59" t="s">
        <v>119</v>
      </c>
      <c r="C167" s="59"/>
      <c r="D167" s="59"/>
      <c r="E167" s="59"/>
      <c r="F167" s="60">
        <v>0</v>
      </c>
      <c r="G167" s="129">
        <f>G137*F167</f>
        <v>0</v>
      </c>
    </row>
    <row r="168" spans="1:7" ht="15.75" customHeight="1">
      <c r="A168" s="21" t="s">
        <v>120</v>
      </c>
      <c r="B168" s="21"/>
      <c r="C168" s="21"/>
      <c r="D168" s="21"/>
      <c r="E168" s="21"/>
      <c r="F168" s="103">
        <v>0</v>
      </c>
      <c r="G168" s="130">
        <f>G167</f>
        <v>0</v>
      </c>
    </row>
    <row r="169" spans="1:7" ht="15.75" customHeight="1">
      <c r="A169" s="66" t="s">
        <v>121</v>
      </c>
      <c r="B169" s="66"/>
      <c r="C169" s="66"/>
      <c r="D169" s="66"/>
      <c r="E169" s="66"/>
      <c r="F169" s="66"/>
      <c r="G169" s="66"/>
    </row>
    <row r="170" spans="1:7" ht="15.75">
      <c r="A170" s="66"/>
      <c r="B170" s="66"/>
      <c r="C170" s="66"/>
      <c r="D170" s="66"/>
      <c r="E170" s="66"/>
      <c r="F170" s="66"/>
      <c r="G170" s="66"/>
    </row>
    <row r="171" spans="1:7" ht="15.75">
      <c r="A171" s="131"/>
      <c r="B171" s="12"/>
      <c r="C171" s="12"/>
      <c r="D171" s="12"/>
      <c r="E171" s="12"/>
      <c r="F171" s="132"/>
      <c r="G171" s="133"/>
    </row>
    <row r="172" spans="1:7" ht="15.75" customHeight="1">
      <c r="A172" s="28" t="s">
        <v>122</v>
      </c>
      <c r="B172" s="28"/>
      <c r="C172" s="28"/>
      <c r="D172" s="28"/>
      <c r="E172" s="28"/>
      <c r="F172" s="28"/>
      <c r="G172" s="28"/>
    </row>
    <row r="173" spans="1:7" ht="15.75" customHeight="1">
      <c r="A173" s="134"/>
      <c r="B173" s="134"/>
      <c r="C173" s="134"/>
      <c r="D173" s="134"/>
      <c r="E173" s="134"/>
      <c r="F173" s="134"/>
      <c r="G173" s="134"/>
    </row>
    <row r="174" spans="1:7" ht="15.75" customHeight="1">
      <c r="A174" s="57">
        <v>4</v>
      </c>
      <c r="B174" s="135" t="s">
        <v>123</v>
      </c>
      <c r="C174" s="135"/>
      <c r="D174" s="135"/>
      <c r="E174" s="135"/>
      <c r="F174" s="21"/>
      <c r="G174" s="57" t="s">
        <v>39</v>
      </c>
    </row>
    <row r="175" spans="1:7" ht="15.75" customHeight="1">
      <c r="A175" s="49" t="s">
        <v>101</v>
      </c>
      <c r="B175" s="59" t="s">
        <v>102</v>
      </c>
      <c r="C175" s="59"/>
      <c r="D175" s="59"/>
      <c r="E175" s="59"/>
      <c r="F175" s="60">
        <f>F148</f>
        <v>0.1241</v>
      </c>
      <c r="G175" s="136">
        <f>G148</f>
        <v>0</v>
      </c>
    </row>
    <row r="176" spans="1:7" ht="15.75" customHeight="1">
      <c r="A176" s="121" t="s">
        <v>117</v>
      </c>
      <c r="B176" s="59" t="s">
        <v>118</v>
      </c>
      <c r="C176" s="59"/>
      <c r="D176" s="59"/>
      <c r="E176" s="59"/>
      <c r="F176" s="62">
        <f>F168</f>
        <v>0</v>
      </c>
      <c r="G176" s="136">
        <f>G168</f>
        <v>0</v>
      </c>
    </row>
    <row r="177" spans="1:7" ht="15.75" customHeight="1">
      <c r="A177" s="102"/>
      <c r="B177" s="83" t="s">
        <v>93</v>
      </c>
      <c r="C177" s="83"/>
      <c r="D177" s="83"/>
      <c r="E177" s="83"/>
      <c r="F177" s="103">
        <f>F175</f>
        <v>0.1241</v>
      </c>
      <c r="G177" s="104">
        <f>G175+G176</f>
        <v>0</v>
      </c>
    </row>
    <row r="178" spans="1:7" ht="15.75">
      <c r="A178" s="5"/>
      <c r="B178" s="5"/>
      <c r="C178" s="5"/>
      <c r="D178" s="5"/>
      <c r="E178" s="5"/>
      <c r="F178" s="5"/>
      <c r="G178" s="5"/>
    </row>
    <row r="179" spans="1:7" ht="15.75">
      <c r="A179" s="54" t="s">
        <v>124</v>
      </c>
      <c r="B179" s="54"/>
      <c r="C179" s="54"/>
      <c r="D179" s="54"/>
      <c r="E179" s="54"/>
      <c r="F179" s="54"/>
      <c r="G179" s="54"/>
    </row>
    <row r="180" spans="1:7" ht="15.75">
      <c r="A180" s="5"/>
      <c r="B180" s="5"/>
      <c r="C180" s="5"/>
      <c r="D180" s="5"/>
      <c r="E180" s="5"/>
      <c r="F180" s="5"/>
      <c r="G180" s="5"/>
    </row>
    <row r="181" spans="1:7" ht="15.75" customHeight="1">
      <c r="A181" s="21">
        <v>5</v>
      </c>
      <c r="B181" s="21" t="s">
        <v>125</v>
      </c>
      <c r="C181" s="21"/>
      <c r="D181" s="21"/>
      <c r="E181" s="21"/>
      <c r="F181" s="21" t="s">
        <v>39</v>
      </c>
      <c r="G181" s="21"/>
    </row>
    <row r="182" spans="1:7" ht="15.75" customHeight="1">
      <c r="A182" s="14" t="s">
        <v>6</v>
      </c>
      <c r="B182" s="98" t="s">
        <v>126</v>
      </c>
      <c r="C182" s="98"/>
      <c r="D182" s="98"/>
      <c r="E182" s="98"/>
      <c r="F182" s="119"/>
      <c r="G182" s="119"/>
    </row>
    <row r="183" spans="1:7" ht="15.75" customHeight="1">
      <c r="A183" s="14" t="s">
        <v>9</v>
      </c>
      <c r="B183" s="98" t="s">
        <v>127</v>
      </c>
      <c r="C183" s="98"/>
      <c r="D183" s="98"/>
      <c r="E183" s="98"/>
      <c r="F183" s="119"/>
      <c r="G183" s="119"/>
    </row>
    <row r="184" spans="1:7" ht="15.75" customHeight="1">
      <c r="A184" s="14" t="s">
        <v>12</v>
      </c>
      <c r="B184" s="98" t="s">
        <v>128</v>
      </c>
      <c r="C184" s="98"/>
      <c r="D184" s="98"/>
      <c r="E184" s="98"/>
      <c r="F184" s="119"/>
      <c r="G184" s="119"/>
    </row>
    <row r="185" spans="1:7" ht="15.75" customHeight="1">
      <c r="A185" s="14" t="s">
        <v>15</v>
      </c>
      <c r="B185" s="98" t="s">
        <v>129</v>
      </c>
      <c r="C185" s="98"/>
      <c r="D185" s="98"/>
      <c r="E185" s="98"/>
      <c r="F185" s="98"/>
      <c r="G185" s="98"/>
    </row>
    <row r="186" spans="1:7" ht="15.75" customHeight="1">
      <c r="A186" s="138"/>
      <c r="B186" s="21" t="s">
        <v>41</v>
      </c>
      <c r="C186" s="21"/>
      <c r="D186" s="21"/>
      <c r="E186" s="21"/>
      <c r="F186" s="139">
        <f>SUM(F182:F185)</f>
        <v>0</v>
      </c>
      <c r="G186" s="139"/>
    </row>
    <row r="187" spans="1:7" ht="15.75">
      <c r="A187" s="5"/>
      <c r="B187" s="5"/>
      <c r="C187" s="5"/>
      <c r="D187" s="5"/>
      <c r="E187" s="5"/>
      <c r="F187" s="5"/>
      <c r="G187" s="5"/>
    </row>
    <row r="188" spans="1:7" ht="15.75" customHeight="1">
      <c r="A188" s="79" t="s">
        <v>130</v>
      </c>
      <c r="B188" s="79"/>
      <c r="C188" s="79"/>
      <c r="D188" s="79"/>
      <c r="E188" s="79"/>
      <c r="F188" s="79"/>
      <c r="G188" s="79"/>
    </row>
    <row r="189" spans="1:7" ht="15.75">
      <c r="A189" s="43"/>
      <c r="B189" s="5"/>
      <c r="C189" s="5"/>
      <c r="D189" s="5"/>
      <c r="E189" s="5"/>
      <c r="F189" s="5"/>
      <c r="G189" s="5"/>
    </row>
    <row r="190" spans="1:7" ht="15.75">
      <c r="A190" s="140" t="s">
        <v>131</v>
      </c>
      <c r="B190" s="140"/>
      <c r="C190" s="140"/>
      <c r="D190" s="140"/>
      <c r="E190" s="140"/>
      <c r="F190" s="140"/>
      <c r="G190" s="140"/>
    </row>
    <row r="191" spans="1:7" ht="15.75">
      <c r="A191" s="141"/>
      <c r="B191" s="141"/>
      <c r="C191" s="141"/>
      <c r="D191" s="141"/>
      <c r="E191" s="141"/>
      <c r="F191" s="141"/>
      <c r="G191" s="141"/>
    </row>
    <row r="192" spans="1:7" ht="25.5" customHeight="1">
      <c r="A192" s="69" t="s">
        <v>132</v>
      </c>
      <c r="B192" s="69"/>
      <c r="C192" s="69"/>
      <c r="D192" s="69"/>
      <c r="E192" s="69"/>
      <c r="F192" s="69"/>
      <c r="G192" s="142">
        <f>F50+F113+G123+G177+F186</f>
        <v>20.916719999999998</v>
      </c>
    </row>
    <row r="193" spans="1:7" ht="15.75">
      <c r="A193" s="5"/>
      <c r="B193" s="11"/>
      <c r="C193" s="11"/>
      <c r="D193" s="11"/>
      <c r="E193" s="11"/>
      <c r="F193" s="11"/>
      <c r="G193" s="143">
        <f>G192+G195</f>
        <v>21.544221599999997</v>
      </c>
    </row>
    <row r="194" spans="1:7" ht="15.75" customHeight="1">
      <c r="A194" s="52">
        <v>6</v>
      </c>
      <c r="B194" s="144" t="s">
        <v>133</v>
      </c>
      <c r="C194" s="144"/>
      <c r="D194" s="144"/>
      <c r="E194" s="144"/>
      <c r="F194" s="144" t="s">
        <v>47</v>
      </c>
      <c r="G194" s="145" t="s">
        <v>39</v>
      </c>
    </row>
    <row r="195" spans="1:7" ht="15.75" customHeight="1">
      <c r="A195" s="146" t="s">
        <v>6</v>
      </c>
      <c r="B195" s="147" t="s">
        <v>134</v>
      </c>
      <c r="C195" s="147"/>
      <c r="D195" s="147"/>
      <c r="E195" s="147"/>
      <c r="F195" s="148">
        <v>0.03</v>
      </c>
      <c r="G195" s="149">
        <f>G192*F195</f>
        <v>0.6275015999999999</v>
      </c>
    </row>
    <row r="196" spans="1:7" ht="15.75" customHeight="1">
      <c r="A196" s="150" t="s">
        <v>9</v>
      </c>
      <c r="B196" s="37" t="s">
        <v>135</v>
      </c>
      <c r="C196" s="37"/>
      <c r="D196" s="37"/>
      <c r="E196" s="37"/>
      <c r="F196" s="151">
        <v>0.08599</v>
      </c>
      <c r="G196" s="152">
        <f>(G192+G195)*F196</f>
        <v>1.8525876153839997</v>
      </c>
    </row>
    <row r="197" spans="1:7" ht="15.75" customHeight="1">
      <c r="A197" s="150" t="s">
        <v>12</v>
      </c>
      <c r="B197" s="37" t="s">
        <v>136</v>
      </c>
      <c r="C197" s="37"/>
      <c r="D197" s="37"/>
      <c r="E197" s="37"/>
      <c r="F197" s="151"/>
      <c r="G197" s="152"/>
    </row>
    <row r="198" spans="1:7" ht="15.75" customHeight="1">
      <c r="A198" s="150"/>
      <c r="B198" s="37" t="s">
        <v>137</v>
      </c>
      <c r="C198" s="37"/>
      <c r="D198" s="37"/>
      <c r="E198" s="37"/>
      <c r="F198" s="151">
        <v>0.076</v>
      </c>
      <c r="G198" s="152">
        <f aca="true" t="shared" si="0" ref="G198:G200">SUM($G$192,$G$195,$G$196)/0.8575*F198</f>
        <v>2.073653061655025</v>
      </c>
    </row>
    <row r="199" spans="1:7" ht="15.75" customHeight="1">
      <c r="A199" s="150"/>
      <c r="B199" s="37" t="s">
        <v>138</v>
      </c>
      <c r="C199" s="37"/>
      <c r="D199" s="37"/>
      <c r="E199" s="37"/>
      <c r="F199" s="151">
        <v>0.0165</v>
      </c>
      <c r="G199" s="152">
        <f t="shared" si="0"/>
        <v>0.4502009936487883</v>
      </c>
    </row>
    <row r="200" spans="1:7" ht="15.75" customHeight="1">
      <c r="A200" s="150"/>
      <c r="B200" s="37" t="s">
        <v>139</v>
      </c>
      <c r="C200" s="37"/>
      <c r="D200" s="37"/>
      <c r="E200" s="37"/>
      <c r="F200" s="151">
        <v>0.05</v>
      </c>
      <c r="G200" s="152">
        <f t="shared" si="0"/>
        <v>1.3642454352993585</v>
      </c>
    </row>
    <row r="201" spans="1:7" ht="15.75" customHeight="1">
      <c r="A201" s="154"/>
      <c r="B201" s="155" t="s">
        <v>41</v>
      </c>
      <c r="C201" s="155"/>
      <c r="D201" s="155"/>
      <c r="E201" s="155"/>
      <c r="F201" s="156">
        <f>SUM(F195:F200)</f>
        <v>0.25849</v>
      </c>
      <c r="G201" s="53">
        <f>SUM(G195:G200)</f>
        <v>6.368188705987171</v>
      </c>
    </row>
    <row r="202" spans="1:7" ht="15.75">
      <c r="A202" s="5"/>
      <c r="B202" s="5"/>
      <c r="C202" s="5"/>
      <c r="D202" s="5"/>
      <c r="E202" s="5"/>
      <c r="F202" s="5"/>
      <c r="G202" s="5"/>
    </row>
    <row r="203" spans="1:7" ht="15.75">
      <c r="A203" s="32" t="s">
        <v>140</v>
      </c>
      <c r="B203" s="32"/>
      <c r="C203" s="32"/>
      <c r="D203" s="32"/>
      <c r="E203" s="32"/>
      <c r="F203" s="32"/>
      <c r="G203" s="32"/>
    </row>
    <row r="204" spans="1:7" ht="15.75">
      <c r="A204" s="32" t="s">
        <v>141</v>
      </c>
      <c r="B204" s="32"/>
      <c r="C204" s="32"/>
      <c r="D204" s="32"/>
      <c r="E204" s="32"/>
      <c r="F204" s="32"/>
      <c r="G204" s="32"/>
    </row>
    <row r="205" spans="1:7" ht="15.75">
      <c r="A205" s="141" t="s">
        <v>142</v>
      </c>
      <c r="B205" s="141"/>
      <c r="C205" s="141"/>
      <c r="D205" s="141"/>
      <c r="E205" s="141"/>
      <c r="F205" s="141"/>
      <c r="G205" s="141"/>
    </row>
    <row r="206" spans="1:7" ht="15.75">
      <c r="A206" s="141" t="s">
        <v>143</v>
      </c>
      <c r="B206" s="141"/>
      <c r="C206" s="141"/>
      <c r="D206" s="141"/>
      <c r="E206" s="141"/>
      <c r="F206" s="141"/>
      <c r="G206" s="141"/>
    </row>
    <row r="207" spans="1:7" ht="48" customHeight="1">
      <c r="A207" s="157" t="s">
        <v>144</v>
      </c>
      <c r="B207" s="157"/>
      <c r="C207" s="157"/>
      <c r="D207" s="157"/>
      <c r="E207" s="157"/>
      <c r="F207" s="157"/>
      <c r="G207" s="157"/>
    </row>
    <row r="208" spans="1:7" ht="48" customHeight="1">
      <c r="A208" s="158" t="s">
        <v>145</v>
      </c>
      <c r="B208" s="158"/>
      <c r="C208" s="158"/>
      <c r="D208" s="158"/>
      <c r="E208" s="158"/>
      <c r="F208" s="158"/>
      <c r="G208" s="158"/>
    </row>
    <row r="209" spans="1:7" ht="15.75">
      <c r="A209" s="141"/>
      <c r="B209" s="11"/>
      <c r="C209" s="11"/>
      <c r="D209" s="11"/>
      <c r="E209" s="11"/>
      <c r="F209" s="11"/>
      <c r="G209" s="11"/>
    </row>
    <row r="210" spans="1:7" ht="15.75">
      <c r="A210" s="141"/>
      <c r="B210" s="11"/>
      <c r="C210" s="11"/>
      <c r="D210" s="11"/>
      <c r="E210" s="11"/>
      <c r="F210" s="11"/>
      <c r="G210" s="11"/>
    </row>
    <row r="211" spans="1:7" ht="15.75">
      <c r="A211" s="141"/>
      <c r="B211" s="11"/>
      <c r="C211" s="11"/>
      <c r="D211" s="11"/>
      <c r="E211" s="11"/>
      <c r="F211" s="11"/>
      <c r="G211" s="11"/>
    </row>
    <row r="212" spans="1:7" ht="15.75">
      <c r="A212" s="141"/>
      <c r="B212" s="11"/>
      <c r="C212" s="11"/>
      <c r="D212" s="11"/>
      <c r="E212" s="11"/>
      <c r="F212" s="11"/>
      <c r="G212" s="11"/>
    </row>
    <row r="213" spans="1:7" ht="15.75" customHeight="1">
      <c r="A213" s="28" t="s">
        <v>146</v>
      </c>
      <c r="B213" s="28"/>
      <c r="C213" s="28"/>
      <c r="D213" s="28"/>
      <c r="E213" s="28"/>
      <c r="F213" s="28"/>
      <c r="G213" s="28"/>
    </row>
    <row r="214" spans="1:7" ht="15.75">
      <c r="A214" s="34"/>
      <c r="B214" s="34"/>
      <c r="C214" s="34"/>
      <c r="D214" s="34"/>
      <c r="E214" s="34"/>
      <c r="F214" s="34"/>
      <c r="G214" s="34"/>
    </row>
    <row r="215" spans="1:7" ht="25.5" customHeight="1">
      <c r="A215" s="159"/>
      <c r="B215" s="95" t="s">
        <v>147</v>
      </c>
      <c r="C215" s="95"/>
      <c r="D215" s="95"/>
      <c r="E215" s="95"/>
      <c r="F215" s="95" t="s">
        <v>148</v>
      </c>
      <c r="G215" s="95"/>
    </row>
    <row r="216" spans="1:7" ht="15.75" customHeight="1">
      <c r="A216" s="36" t="s">
        <v>6</v>
      </c>
      <c r="B216" s="37" t="s">
        <v>149</v>
      </c>
      <c r="C216" s="37"/>
      <c r="D216" s="37"/>
      <c r="E216" s="37"/>
      <c r="F216" s="160">
        <f>F50</f>
        <v>15.29</v>
      </c>
      <c r="G216" s="160"/>
    </row>
    <row r="217" spans="1:7" ht="25.5" customHeight="1">
      <c r="A217" s="36" t="s">
        <v>9</v>
      </c>
      <c r="B217" s="37" t="s">
        <v>150</v>
      </c>
      <c r="C217" s="37"/>
      <c r="D217" s="37"/>
      <c r="E217" s="37"/>
      <c r="F217" s="160">
        <f>F113</f>
        <v>5.626720000000001</v>
      </c>
      <c r="G217" s="160"/>
    </row>
    <row r="218" spans="1:7" ht="15.75" customHeight="1">
      <c r="A218" s="36" t="s">
        <v>12</v>
      </c>
      <c r="B218" s="37" t="s">
        <v>151</v>
      </c>
      <c r="C218" s="37"/>
      <c r="D218" s="37"/>
      <c r="E218" s="37"/>
      <c r="F218" s="160">
        <f>G123</f>
        <v>0</v>
      </c>
      <c r="G218" s="160"/>
    </row>
    <row r="219" spans="1:7" ht="15.75" customHeight="1">
      <c r="A219" s="36" t="s">
        <v>15</v>
      </c>
      <c r="B219" s="37" t="s">
        <v>152</v>
      </c>
      <c r="C219" s="37"/>
      <c r="D219" s="37"/>
      <c r="E219" s="37"/>
      <c r="F219" s="160">
        <f>G177</f>
        <v>0</v>
      </c>
      <c r="G219" s="160"/>
    </row>
    <row r="220" spans="1:7" ht="15.75" customHeight="1">
      <c r="A220" s="36" t="s">
        <v>62</v>
      </c>
      <c r="B220" s="37" t="s">
        <v>153</v>
      </c>
      <c r="C220" s="37"/>
      <c r="D220" s="37"/>
      <c r="E220" s="37"/>
      <c r="F220" s="160">
        <f>F186</f>
        <v>0</v>
      </c>
      <c r="G220" s="160"/>
    </row>
    <row r="221" spans="1:7" ht="15.75" customHeight="1">
      <c r="A221" s="38" t="s">
        <v>154</v>
      </c>
      <c r="B221" s="38"/>
      <c r="C221" s="38"/>
      <c r="D221" s="38"/>
      <c r="E221" s="38"/>
      <c r="F221" s="115">
        <f>F216+F217+F218+F219+F220</f>
        <v>20.916719999999998</v>
      </c>
      <c r="G221" s="115"/>
    </row>
    <row r="222" spans="1:7" ht="15.75" customHeight="1">
      <c r="A222" s="36" t="s">
        <v>64</v>
      </c>
      <c r="B222" s="37" t="s">
        <v>155</v>
      </c>
      <c r="C222" s="37"/>
      <c r="D222" s="37"/>
      <c r="E222" s="37"/>
      <c r="F222" s="160">
        <f>G201</f>
        <v>6.368188705987171</v>
      </c>
      <c r="G222" s="160"/>
    </row>
    <row r="223" spans="1:7" ht="15.75" customHeight="1">
      <c r="A223" s="22" t="s">
        <v>156</v>
      </c>
      <c r="B223" s="22"/>
      <c r="C223" s="22"/>
      <c r="D223" s="22"/>
      <c r="E223" s="22"/>
      <c r="F223" s="161">
        <f>F221+F222</f>
        <v>27.28490870598717</v>
      </c>
      <c r="G223" s="161"/>
    </row>
    <row r="224" spans="1:7" ht="15.75">
      <c r="A224" s="163"/>
      <c r="B224" s="163"/>
      <c r="C224" s="163"/>
      <c r="D224" s="163"/>
      <c r="E224" s="163"/>
      <c r="F224" s="163"/>
      <c r="G224" s="163"/>
    </row>
    <row r="225" spans="1:7" ht="15.75" customHeight="1">
      <c r="A225" s="28" t="s">
        <v>157</v>
      </c>
      <c r="B225" s="28"/>
      <c r="C225" s="28"/>
      <c r="D225" s="28"/>
      <c r="E225" s="28"/>
      <c r="F225" s="28"/>
      <c r="G225" s="28"/>
    </row>
    <row r="226" spans="1:7" ht="15.75">
      <c r="A226" s="5"/>
      <c r="B226" s="5"/>
      <c r="C226" s="5"/>
      <c r="D226" s="5"/>
      <c r="E226" s="5"/>
      <c r="F226" s="5"/>
      <c r="G226" s="5"/>
    </row>
    <row r="227" spans="1:7" ht="59.25" customHeight="1">
      <c r="A227" s="21" t="s">
        <v>158</v>
      </c>
      <c r="B227" s="21"/>
      <c r="C227" s="21" t="s">
        <v>205</v>
      </c>
      <c r="D227" s="21" t="s">
        <v>206</v>
      </c>
      <c r="E227" s="21" t="s">
        <v>207</v>
      </c>
      <c r="F227" s="21" t="s">
        <v>202</v>
      </c>
      <c r="G227" s="21" t="s">
        <v>163</v>
      </c>
    </row>
    <row r="228" spans="1:7" ht="15.75" customHeight="1">
      <c r="A228" s="14" t="s">
        <v>164</v>
      </c>
      <c r="B228" s="23" t="s">
        <v>204</v>
      </c>
      <c r="C228" s="164">
        <v>27.28</v>
      </c>
      <c r="D228" s="14">
        <v>463</v>
      </c>
      <c r="E228" s="164">
        <f>C228*D228</f>
        <v>12630.640000000001</v>
      </c>
      <c r="F228" s="164">
        <v>39</v>
      </c>
      <c r="G228" s="164">
        <f>E228*F228</f>
        <v>492594.96</v>
      </c>
    </row>
    <row r="229" spans="1:7" ht="15.75" customHeight="1">
      <c r="A229" s="21" t="s">
        <v>195</v>
      </c>
      <c r="B229" s="21"/>
      <c r="C229" s="21"/>
      <c r="D229" s="21"/>
      <c r="E229" s="21"/>
      <c r="F229" s="21"/>
      <c r="G229" s="175">
        <f>E228</f>
        <v>12630.640000000001</v>
      </c>
    </row>
    <row r="230" spans="1:7" ht="15.75">
      <c r="A230" s="5"/>
      <c r="B230" s="5"/>
      <c r="C230" s="5"/>
      <c r="D230" s="5"/>
      <c r="E230" s="5"/>
      <c r="F230" s="5"/>
      <c r="G230" s="5"/>
    </row>
    <row r="231" spans="1:7" ht="15.75">
      <c r="A231" s="54" t="s">
        <v>166</v>
      </c>
      <c r="B231" s="54"/>
      <c r="C231" s="54"/>
      <c r="D231" s="54"/>
      <c r="E231" s="54"/>
      <c r="F231" s="54"/>
      <c r="G231" s="54"/>
    </row>
    <row r="232" spans="1:7" ht="15.75">
      <c r="A232" s="5"/>
      <c r="B232" s="5"/>
      <c r="C232" s="5"/>
      <c r="D232" s="5"/>
      <c r="E232" s="5"/>
      <c r="F232" s="5"/>
      <c r="G232" s="5"/>
    </row>
    <row r="233" spans="1:7" ht="15.75" customHeight="1">
      <c r="A233" s="138"/>
      <c r="B233" s="21" t="s">
        <v>167</v>
      </c>
      <c r="C233" s="21"/>
      <c r="D233" s="21"/>
      <c r="E233" s="21"/>
      <c r="F233" s="21"/>
      <c r="G233" s="21"/>
    </row>
    <row r="234" spans="1:7" ht="15.75" customHeight="1">
      <c r="A234" s="138"/>
      <c r="B234" s="168" t="s">
        <v>168</v>
      </c>
      <c r="C234" s="168"/>
      <c r="D234" s="168"/>
      <c r="E234" s="168"/>
      <c r="F234" s="21" t="s">
        <v>169</v>
      </c>
      <c r="G234" s="21"/>
    </row>
    <row r="235" spans="1:7" ht="15.75" customHeight="1">
      <c r="A235" s="58" t="s">
        <v>6</v>
      </c>
      <c r="B235" s="169" t="s">
        <v>170</v>
      </c>
      <c r="C235" s="169"/>
      <c r="D235" s="169"/>
      <c r="E235" s="169"/>
      <c r="F235" s="170">
        <v>27.28</v>
      </c>
      <c r="G235" s="170"/>
    </row>
    <row r="236" spans="1:7" ht="36.75" customHeight="1">
      <c r="A236" s="14" t="s">
        <v>9</v>
      </c>
      <c r="B236" s="37" t="s">
        <v>203</v>
      </c>
      <c r="C236" s="37"/>
      <c r="D236" s="37"/>
      <c r="E236" s="37"/>
      <c r="F236" s="171">
        <f>D228*F235</f>
        <v>12630.640000000001</v>
      </c>
      <c r="G236" s="171"/>
    </row>
    <row r="237" spans="1:7" ht="15.75">
      <c r="A237" s="5"/>
      <c r="B237" s="5"/>
      <c r="C237" s="5"/>
      <c r="D237" s="5"/>
      <c r="E237" s="5"/>
      <c r="F237" s="5"/>
      <c r="G237" s="5"/>
    </row>
    <row r="238" spans="1:7" ht="15.75">
      <c r="A238" s="172" t="s">
        <v>173</v>
      </c>
      <c r="B238" s="172"/>
      <c r="C238" s="172"/>
      <c r="D238" s="172"/>
      <c r="E238" s="172"/>
      <c r="F238" s="172"/>
      <c r="G238" s="172"/>
    </row>
    <row r="239" spans="1:7" ht="15.75">
      <c r="A239" s="1"/>
      <c r="B239" s="1"/>
      <c r="C239" s="1"/>
      <c r="D239" s="1"/>
      <c r="E239" s="1"/>
      <c r="F239" s="1"/>
      <c r="G239" s="1"/>
    </row>
    <row r="240" spans="1:7" ht="15.75">
      <c r="A240" s="1"/>
      <c r="B240" s="1"/>
      <c r="C240" s="1"/>
      <c r="D240" s="1"/>
      <c r="E240" s="1"/>
      <c r="F240" s="1"/>
      <c r="G240" s="1"/>
    </row>
    <row r="241" spans="1:7" ht="99.75" customHeight="1">
      <c r="A241" s="173" t="s">
        <v>174</v>
      </c>
      <c r="B241" s="173"/>
      <c r="C241" s="173"/>
      <c r="D241" s="173"/>
      <c r="E241" s="173"/>
      <c r="F241" s="173"/>
      <c r="G241" s="173"/>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E48"/>
    <mergeCell ref="F48:G48"/>
    <mergeCell ref="B49:E49"/>
    <mergeCell ref="F49:G49"/>
    <mergeCell ref="A50:E50"/>
    <mergeCell ref="F50:G50"/>
    <mergeCell ref="A51:G52"/>
    <mergeCell ref="A54:G54"/>
    <mergeCell ref="A56:G56"/>
    <mergeCell ref="A57:G57"/>
    <mergeCell ref="B58:E58"/>
    <mergeCell ref="B59:E59"/>
    <mergeCell ref="B60:E60"/>
    <mergeCell ref="B61:E61"/>
    <mergeCell ref="A62:E62"/>
    <mergeCell ref="A63:G65"/>
    <mergeCell ref="A66:G67"/>
    <mergeCell ref="A69:G71"/>
    <mergeCell ref="A72:F72"/>
    <mergeCell ref="B74:E74"/>
    <mergeCell ref="B75:E75"/>
    <mergeCell ref="B76:E76"/>
    <mergeCell ref="B77:E77"/>
    <mergeCell ref="B78:E78"/>
    <mergeCell ref="B79:E79"/>
    <mergeCell ref="B80:E80"/>
    <mergeCell ref="B81:E81"/>
    <mergeCell ref="B82:E82"/>
    <mergeCell ref="A83:E83"/>
    <mergeCell ref="A85:G86"/>
    <mergeCell ref="A87:G88"/>
    <mergeCell ref="A89:G89"/>
    <mergeCell ref="A90:G90"/>
    <mergeCell ref="A92:G92"/>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3:G213"/>
    <mergeCell ref="B215:E215"/>
    <mergeCell ref="F215:G215"/>
    <mergeCell ref="B216:E216"/>
    <mergeCell ref="F216:G216"/>
    <mergeCell ref="B217:E217"/>
    <mergeCell ref="F217:G217"/>
    <mergeCell ref="B218:E218"/>
    <mergeCell ref="F218:G218"/>
    <mergeCell ref="B219:E219"/>
    <mergeCell ref="F219:G219"/>
    <mergeCell ref="B220:E220"/>
    <mergeCell ref="F220:G220"/>
    <mergeCell ref="A221:E221"/>
    <mergeCell ref="F221:G221"/>
    <mergeCell ref="B222:E222"/>
    <mergeCell ref="F222:G222"/>
    <mergeCell ref="A223:E223"/>
    <mergeCell ref="F223:G223"/>
    <mergeCell ref="A225:G225"/>
    <mergeCell ref="A227:B227"/>
    <mergeCell ref="E227:G227"/>
    <mergeCell ref="E228:G228"/>
    <mergeCell ref="A229:F229"/>
    <mergeCell ref="A231:G231"/>
    <mergeCell ref="B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dimension ref="A1:G241"/>
  <sheetViews>
    <sheetView zoomScale="130" zoomScaleNormal="130" workbookViewId="0" topLeftCell="A214">
      <selection activeCell="H235" sqref="H235"/>
    </sheetView>
  </sheetViews>
  <sheetFormatPr defaultColWidth="9.00390625" defaultRowHeight="14.25"/>
  <cols>
    <col min="1" max="6" width="10.375" style="0" customWidth="1"/>
    <col min="7" max="7" width="14.12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180</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0.25" customHeight="1">
      <c r="A20" s="23" t="s">
        <v>21</v>
      </c>
      <c r="B20" s="24" t="s">
        <v>208</v>
      </c>
      <c r="C20" s="24"/>
      <c r="D20" s="24"/>
      <c r="E20" s="24"/>
      <c r="F20" s="24">
        <v>407</v>
      </c>
      <c r="G20" s="24"/>
    </row>
    <row r="21" spans="1:7" ht="15.75">
      <c r="A21" s="25"/>
      <c r="B21" s="25"/>
      <c r="C21" s="25"/>
      <c r="D21" s="25"/>
      <c r="E21" s="25"/>
      <c r="F21" s="25"/>
      <c r="G21" s="25"/>
    </row>
    <row r="22" spans="1:7" ht="15.75" customHeight="1">
      <c r="A22" s="26" t="s">
        <v>23</v>
      </c>
      <c r="B22" s="26"/>
      <c r="C22" s="26"/>
      <c r="D22" s="26"/>
      <c r="E22" s="26"/>
      <c r="F22" s="26"/>
      <c r="G22" s="26"/>
    </row>
    <row r="23" spans="1:7" ht="15.75">
      <c r="A23" s="26"/>
      <c r="B23" s="26"/>
      <c r="C23" s="26"/>
      <c r="D23" s="26"/>
      <c r="E23" s="26"/>
      <c r="F23" s="26"/>
      <c r="G23" s="26"/>
    </row>
    <row r="24" spans="1:7" ht="15.75" customHeight="1">
      <c r="A24" s="26" t="s">
        <v>24</v>
      </c>
      <c r="B24" s="26"/>
      <c r="C24" s="26"/>
      <c r="D24" s="26"/>
      <c r="E24" s="26"/>
      <c r="F24" s="26"/>
      <c r="G24" s="26"/>
    </row>
    <row r="25" spans="1:7" ht="20.25" customHeight="1">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5.5" customHeight="1">
      <c r="A35" s="36">
        <v>1</v>
      </c>
      <c r="B35" s="37" t="s">
        <v>29</v>
      </c>
      <c r="C35" s="37"/>
      <c r="D35" s="37"/>
      <c r="E35" s="37"/>
      <c r="F35" s="38" t="s">
        <v>181</v>
      </c>
      <c r="G35" s="38"/>
    </row>
    <row r="36" spans="1:7" ht="15.75" customHeight="1">
      <c r="A36" s="36">
        <v>2</v>
      </c>
      <c r="B36" s="37" t="s">
        <v>31</v>
      </c>
      <c r="C36" s="37"/>
      <c r="D36" s="37"/>
      <c r="E36" s="37"/>
      <c r="F36" s="39" t="s">
        <v>182</v>
      </c>
      <c r="G36" s="39"/>
    </row>
    <row r="37" spans="1:7" ht="15.75" customHeight="1">
      <c r="A37" s="36">
        <v>3</v>
      </c>
      <c r="B37" s="37" t="s">
        <v>33</v>
      </c>
      <c r="C37" s="37"/>
      <c r="D37" s="37"/>
      <c r="E37" s="37"/>
      <c r="F37" s="40">
        <v>2241.65</v>
      </c>
      <c r="G37" s="40"/>
    </row>
    <row r="38" spans="1:7" ht="15.75" customHeight="1">
      <c r="A38" s="36">
        <v>4</v>
      </c>
      <c r="B38" s="37" t="s">
        <v>34</v>
      </c>
      <c r="C38" s="37"/>
      <c r="D38" s="37"/>
      <c r="E38" s="37"/>
      <c r="F38" s="41">
        <v>44743</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v>2241.65</v>
      </c>
      <c r="G47" s="51"/>
    </row>
    <row r="48" spans="1:7" ht="15.75" customHeight="1">
      <c r="A48" s="49" t="s">
        <v>9</v>
      </c>
      <c r="B48" s="98" t="s">
        <v>198</v>
      </c>
      <c r="C48" s="98"/>
      <c r="D48" s="98"/>
      <c r="E48" s="98"/>
      <c r="F48" s="166">
        <v>10.19</v>
      </c>
      <c r="G48" s="166"/>
    </row>
    <row r="49" spans="1:7" ht="15.75" customHeight="1">
      <c r="A49" s="49" t="s">
        <v>12</v>
      </c>
      <c r="B49" s="176" t="s">
        <v>208</v>
      </c>
      <c r="C49" s="176"/>
      <c r="D49" s="176"/>
      <c r="E49" s="176"/>
      <c r="F49" s="166">
        <v>7.64</v>
      </c>
      <c r="G49" s="166"/>
    </row>
    <row r="50" spans="1:7" ht="15.75" customHeight="1">
      <c r="A50" s="52" t="s">
        <v>41</v>
      </c>
      <c r="B50" s="52"/>
      <c r="C50" s="52"/>
      <c r="D50" s="52"/>
      <c r="E50" s="52"/>
      <c r="F50" s="53">
        <f>F49+F48</f>
        <v>17.83</v>
      </c>
      <c r="G50" s="53"/>
    </row>
    <row r="51" spans="1:7" ht="15.75" customHeight="1">
      <c r="A51" s="47" t="s">
        <v>42</v>
      </c>
      <c r="B51" s="47"/>
      <c r="C51" s="47"/>
      <c r="D51" s="47"/>
      <c r="E51" s="47"/>
      <c r="F51" s="47"/>
      <c r="G51" s="47"/>
    </row>
    <row r="52" spans="1:7" ht="15.75">
      <c r="A52" s="47"/>
      <c r="B52" s="47"/>
      <c r="C52" s="47"/>
      <c r="D52" s="47"/>
      <c r="E52" s="47"/>
      <c r="F52" s="47"/>
      <c r="G52" s="47"/>
    </row>
    <row r="53" spans="1:7" ht="15.75">
      <c r="A53" s="47"/>
      <c r="B53" s="47"/>
      <c r="C53" s="47"/>
      <c r="D53" s="47"/>
      <c r="E53" s="47"/>
      <c r="F53" s="47"/>
      <c r="G53" s="47"/>
    </row>
    <row r="54" spans="1:7" ht="15.75" customHeight="1">
      <c r="A54" s="54" t="s">
        <v>43</v>
      </c>
      <c r="B54" s="54"/>
      <c r="C54" s="54"/>
      <c r="D54" s="54"/>
      <c r="E54" s="54"/>
      <c r="F54" s="54"/>
      <c r="G54" s="54"/>
    </row>
    <row r="55" spans="1:7" ht="15.75">
      <c r="A55" s="33"/>
      <c r="B55" s="34"/>
      <c r="C55" s="34"/>
      <c r="D55" s="34"/>
      <c r="E55" s="34"/>
      <c r="F55" s="34"/>
      <c r="G55" s="34"/>
    </row>
    <row r="56" spans="1:7" ht="15.75" customHeight="1">
      <c r="A56" s="55" t="s">
        <v>44</v>
      </c>
      <c r="B56" s="55"/>
      <c r="C56" s="55"/>
      <c r="D56" s="55"/>
      <c r="E56" s="55"/>
      <c r="F56" s="55"/>
      <c r="G56" s="55"/>
    </row>
    <row r="57" spans="1:7" ht="15.75" customHeight="1">
      <c r="A57" s="56"/>
      <c r="B57" s="56"/>
      <c r="C57" s="56"/>
      <c r="D57" s="56"/>
      <c r="E57" s="56"/>
      <c r="F57" s="56"/>
      <c r="G57" s="56"/>
    </row>
    <row r="58" spans="1:7" ht="25.5" customHeight="1">
      <c r="A58" s="57" t="s">
        <v>45</v>
      </c>
      <c r="B58" s="57" t="s">
        <v>46</v>
      </c>
      <c r="C58" s="57"/>
      <c r="D58" s="57"/>
      <c r="E58" s="57"/>
      <c r="F58" s="57" t="s">
        <v>47</v>
      </c>
      <c r="G58" s="57" t="s">
        <v>39</v>
      </c>
    </row>
    <row r="59" spans="1:7" ht="15.75" customHeight="1">
      <c r="A59" s="58" t="s">
        <v>6</v>
      </c>
      <c r="B59" s="59" t="s">
        <v>48</v>
      </c>
      <c r="C59" s="59"/>
      <c r="D59" s="59"/>
      <c r="E59" s="59"/>
      <c r="F59" s="60">
        <v>0.0833</v>
      </c>
      <c r="G59" s="61">
        <v>0</v>
      </c>
    </row>
    <row r="60" spans="1:7" ht="15.75" customHeight="1">
      <c r="A60" s="58" t="s">
        <v>9</v>
      </c>
      <c r="B60" s="59" t="s">
        <v>49</v>
      </c>
      <c r="C60" s="59"/>
      <c r="D60" s="59"/>
      <c r="E60" s="59"/>
      <c r="F60" s="62">
        <v>0.0833</v>
      </c>
      <c r="G60" s="61">
        <v>0</v>
      </c>
    </row>
    <row r="61" spans="1:7" ht="15.75" customHeight="1">
      <c r="A61" s="14" t="s">
        <v>12</v>
      </c>
      <c r="B61" s="63" t="s">
        <v>50</v>
      </c>
      <c r="C61" s="63"/>
      <c r="D61" s="63"/>
      <c r="E61" s="63"/>
      <c r="F61" s="62">
        <v>0.0278</v>
      </c>
      <c r="G61" s="61">
        <v>0</v>
      </c>
    </row>
    <row r="62" spans="1:7" ht="15.75" customHeight="1">
      <c r="A62" s="21" t="s">
        <v>41</v>
      </c>
      <c r="B62" s="21"/>
      <c r="C62" s="21"/>
      <c r="D62" s="21"/>
      <c r="E62" s="21"/>
      <c r="F62" s="64">
        <f>F59+F60+F61</f>
        <v>0.1944</v>
      </c>
      <c r="G62" s="65">
        <f>G59+G60+G61</f>
        <v>0</v>
      </c>
    </row>
    <row r="63" spans="1:7" ht="15.75" customHeight="1">
      <c r="A63" s="66" t="s">
        <v>51</v>
      </c>
      <c r="B63" s="66"/>
      <c r="C63" s="66"/>
      <c r="D63" s="66"/>
      <c r="E63" s="66"/>
      <c r="F63" s="66"/>
      <c r="G63" s="66"/>
    </row>
    <row r="64" spans="1:7" ht="15.75">
      <c r="A64" s="66"/>
      <c r="B64" s="66"/>
      <c r="C64" s="66"/>
      <c r="D64" s="66"/>
      <c r="E64" s="66"/>
      <c r="F64" s="66"/>
      <c r="G64" s="66"/>
    </row>
    <row r="65" spans="1:7" ht="15.75">
      <c r="A65" s="66"/>
      <c r="B65" s="66"/>
      <c r="C65" s="66"/>
      <c r="D65" s="66"/>
      <c r="E65" s="66"/>
      <c r="F65" s="66"/>
      <c r="G65" s="66"/>
    </row>
    <row r="66" spans="1:7" ht="15.75" customHeight="1">
      <c r="A66" s="67" t="s">
        <v>52</v>
      </c>
      <c r="B66" s="67"/>
      <c r="C66" s="67"/>
      <c r="D66" s="67"/>
      <c r="E66" s="67"/>
      <c r="F66" s="67"/>
      <c r="G66" s="67"/>
    </row>
    <row r="67" spans="1:7" ht="15.75">
      <c r="A67" s="67"/>
      <c r="B67" s="67"/>
      <c r="C67" s="67"/>
      <c r="D67" s="67"/>
      <c r="E67" s="67"/>
      <c r="F67" s="67"/>
      <c r="G67" s="67"/>
    </row>
    <row r="68" spans="1:7" ht="15.75">
      <c r="A68" s="67"/>
      <c r="B68" s="67"/>
      <c r="C68" s="67"/>
      <c r="D68" s="67"/>
      <c r="E68" s="67"/>
      <c r="F68" s="67"/>
      <c r="G68" s="67"/>
    </row>
    <row r="69" spans="1:7" ht="15.75" customHeight="1">
      <c r="A69" s="68" t="s">
        <v>53</v>
      </c>
      <c r="B69" s="68"/>
      <c r="C69" s="68"/>
      <c r="D69" s="68"/>
      <c r="E69" s="68"/>
      <c r="F69" s="68"/>
      <c r="G69" s="68"/>
    </row>
    <row r="70" spans="1:7" ht="15.75">
      <c r="A70" s="68"/>
      <c r="B70" s="68"/>
      <c r="C70" s="68"/>
      <c r="D70" s="68"/>
      <c r="E70" s="68"/>
      <c r="F70" s="68"/>
      <c r="G70" s="68"/>
    </row>
    <row r="71" spans="1:7" ht="15.75">
      <c r="A71" s="68"/>
      <c r="B71" s="68"/>
      <c r="C71" s="68"/>
      <c r="D71" s="68"/>
      <c r="E71" s="68"/>
      <c r="F71" s="68"/>
      <c r="G71" s="68"/>
    </row>
    <row r="72" spans="1:7" ht="15.75" customHeight="1">
      <c r="A72" s="69" t="s">
        <v>54</v>
      </c>
      <c r="B72" s="69"/>
      <c r="C72" s="69"/>
      <c r="D72" s="69"/>
      <c r="E72" s="69"/>
      <c r="F72" s="69"/>
      <c r="G72" s="70">
        <f>F50+G62</f>
        <v>17.83</v>
      </c>
    </row>
    <row r="73" spans="1:7" ht="15.75">
      <c r="A73" s="42"/>
      <c r="B73" s="34"/>
      <c r="C73" s="34"/>
      <c r="D73" s="34"/>
      <c r="E73" s="34"/>
      <c r="F73" s="34"/>
      <c r="G73" s="34"/>
    </row>
    <row r="74" spans="1:7" ht="25.5" customHeight="1">
      <c r="A74" s="71" t="s">
        <v>55</v>
      </c>
      <c r="B74" s="72" t="s">
        <v>56</v>
      </c>
      <c r="C74" s="72"/>
      <c r="D74" s="72"/>
      <c r="E74" s="72"/>
      <c r="F74" s="72" t="s">
        <v>57</v>
      </c>
      <c r="G74" s="72" t="s">
        <v>39</v>
      </c>
    </row>
    <row r="75" spans="1:7" ht="15.75" customHeight="1">
      <c r="A75" s="73" t="s">
        <v>6</v>
      </c>
      <c r="B75" s="74" t="s">
        <v>58</v>
      </c>
      <c r="C75" s="74"/>
      <c r="D75" s="74"/>
      <c r="E75" s="74"/>
      <c r="F75" s="75">
        <v>0.2</v>
      </c>
      <c r="G75" s="76">
        <f>G72*F75</f>
        <v>3.566</v>
      </c>
    </row>
    <row r="76" spans="1:7" ht="15.75" customHeight="1">
      <c r="A76" s="73" t="s">
        <v>9</v>
      </c>
      <c r="B76" s="74" t="s">
        <v>59</v>
      </c>
      <c r="C76" s="74"/>
      <c r="D76" s="74"/>
      <c r="E76" s="74"/>
      <c r="F76" s="75">
        <v>0.025</v>
      </c>
      <c r="G76" s="76">
        <f>G72*F76</f>
        <v>0.44575</v>
      </c>
    </row>
    <row r="77" spans="1:7" ht="15.75" customHeight="1">
      <c r="A77" s="73" t="s">
        <v>12</v>
      </c>
      <c r="B77" s="74" t="s">
        <v>60</v>
      </c>
      <c r="C77" s="74"/>
      <c r="D77" s="74"/>
      <c r="E77" s="74"/>
      <c r="F77" s="75">
        <v>0.03</v>
      </c>
      <c r="G77" s="76">
        <f>G72*F77</f>
        <v>0.5348999999999999</v>
      </c>
    </row>
    <row r="78" spans="1:7" ht="15.75" customHeight="1">
      <c r="A78" s="73" t="s">
        <v>15</v>
      </c>
      <c r="B78" s="74" t="s">
        <v>61</v>
      </c>
      <c r="C78" s="74"/>
      <c r="D78" s="74"/>
      <c r="E78" s="74"/>
      <c r="F78" s="75">
        <v>0.015</v>
      </c>
      <c r="G78" s="76">
        <f>G72*F78</f>
        <v>0.26744999999999997</v>
      </c>
    </row>
    <row r="79" spans="1:7" ht="15.75" customHeight="1">
      <c r="A79" s="73" t="s">
        <v>62</v>
      </c>
      <c r="B79" s="74" t="s">
        <v>63</v>
      </c>
      <c r="C79" s="74"/>
      <c r="D79" s="74"/>
      <c r="E79" s="74"/>
      <c r="F79" s="75">
        <v>0.01</v>
      </c>
      <c r="G79" s="76">
        <f>G72*F79</f>
        <v>0.1783</v>
      </c>
    </row>
    <row r="80" spans="1:7" ht="15.75" customHeight="1">
      <c r="A80" s="73" t="s">
        <v>64</v>
      </c>
      <c r="B80" s="74" t="s">
        <v>65</v>
      </c>
      <c r="C80" s="74"/>
      <c r="D80" s="74"/>
      <c r="E80" s="74"/>
      <c r="F80" s="75">
        <v>0.006</v>
      </c>
      <c r="G80" s="76">
        <f>G72*F80</f>
        <v>0.10697999999999999</v>
      </c>
    </row>
    <row r="81" spans="1:7" ht="15.75" customHeight="1">
      <c r="A81" s="73" t="s">
        <v>66</v>
      </c>
      <c r="B81" s="37" t="s">
        <v>67</v>
      </c>
      <c r="C81" s="37"/>
      <c r="D81" s="37"/>
      <c r="E81" s="37"/>
      <c r="F81" s="75">
        <v>0.002</v>
      </c>
      <c r="G81" s="76">
        <f>G72*F81</f>
        <v>0.03566</v>
      </c>
    </row>
    <row r="82" spans="1:7" ht="15.75" customHeight="1">
      <c r="A82" s="73" t="s">
        <v>68</v>
      </c>
      <c r="B82" s="37" t="s">
        <v>69</v>
      </c>
      <c r="C82" s="37"/>
      <c r="D82" s="37"/>
      <c r="E82" s="37"/>
      <c r="F82" s="75">
        <v>0.08</v>
      </c>
      <c r="G82" s="76">
        <f>G72*F82</f>
        <v>1.4264</v>
      </c>
    </row>
    <row r="83" spans="1:7" ht="15.75" customHeight="1">
      <c r="A83" s="71" t="s">
        <v>41</v>
      </c>
      <c r="B83" s="71"/>
      <c r="C83" s="71"/>
      <c r="D83" s="71"/>
      <c r="E83" s="71"/>
      <c r="F83" s="77">
        <v>0.36800000000000005</v>
      </c>
      <c r="G83" s="78">
        <f>G72*F83</f>
        <v>6.56144</v>
      </c>
    </row>
    <row r="84" spans="1:7" ht="15.75">
      <c r="A84" s="13"/>
      <c r="B84" s="34"/>
      <c r="C84" s="34"/>
      <c r="D84" s="34"/>
      <c r="E84" s="34"/>
      <c r="F84" s="34"/>
      <c r="G84" s="34"/>
    </row>
    <row r="85" spans="1:7" ht="15.75" customHeight="1">
      <c r="A85" s="79" t="s">
        <v>70</v>
      </c>
      <c r="B85" s="79"/>
      <c r="C85" s="79"/>
      <c r="D85" s="79"/>
      <c r="E85" s="79"/>
      <c r="F85" s="79"/>
      <c r="G85" s="79"/>
    </row>
    <row r="86" spans="1:7" ht="15.75">
      <c r="A86" s="79"/>
      <c r="B86" s="79"/>
      <c r="C86" s="79"/>
      <c r="D86" s="79"/>
      <c r="E86" s="79"/>
      <c r="F86" s="79"/>
      <c r="G86" s="79"/>
    </row>
    <row r="87" spans="1:7" ht="15.75" customHeight="1">
      <c r="A87" s="79" t="s">
        <v>71</v>
      </c>
      <c r="B87" s="79"/>
      <c r="C87" s="79"/>
      <c r="D87" s="79"/>
      <c r="E87" s="79"/>
      <c r="F87" s="79"/>
      <c r="G87" s="79"/>
    </row>
    <row r="88" spans="1:7" ht="15.75">
      <c r="A88" s="79"/>
      <c r="B88" s="79"/>
      <c r="C88" s="79"/>
      <c r="D88" s="79"/>
      <c r="E88" s="79"/>
      <c r="F88" s="79"/>
      <c r="G88" s="79"/>
    </row>
    <row r="89" spans="1:7" ht="36.75" customHeight="1">
      <c r="A89" s="80" t="s">
        <v>72</v>
      </c>
      <c r="B89" s="80"/>
      <c r="C89" s="80"/>
      <c r="D89" s="80"/>
      <c r="E89" s="80"/>
      <c r="F89" s="80"/>
      <c r="G89" s="80"/>
    </row>
    <row r="90" spans="1:7" ht="15.75" customHeight="1">
      <c r="A90" s="79" t="s">
        <v>73</v>
      </c>
      <c r="B90" s="79"/>
      <c r="C90" s="79"/>
      <c r="D90" s="79"/>
      <c r="E90" s="79"/>
      <c r="F90" s="79"/>
      <c r="G90" s="79"/>
    </row>
    <row r="91" spans="1:7" ht="15.75">
      <c r="A91" s="29"/>
      <c r="B91" s="29"/>
      <c r="C91" s="29"/>
      <c r="D91" s="29"/>
      <c r="E91" s="29"/>
      <c r="F91" s="29"/>
      <c r="G91" s="29"/>
    </row>
    <row r="92" spans="1:7" ht="15.75" customHeight="1">
      <c r="A92" s="82" t="s">
        <v>74</v>
      </c>
      <c r="B92" s="82"/>
      <c r="C92" s="82"/>
      <c r="D92" s="82"/>
      <c r="E92" s="82"/>
      <c r="F92" s="82"/>
      <c r="G92" s="82"/>
    </row>
    <row r="93" spans="1:7" ht="15.75">
      <c r="A93" s="13"/>
      <c r="B93" s="34"/>
      <c r="C93" s="34"/>
      <c r="D93" s="34"/>
      <c r="E93" s="34"/>
      <c r="F93" s="34"/>
      <c r="G93" s="34"/>
    </row>
    <row r="94" spans="1:7" ht="15.75" customHeight="1">
      <c r="A94" s="83" t="s">
        <v>75</v>
      </c>
      <c r="B94" s="83" t="s">
        <v>76</v>
      </c>
      <c r="C94" s="83"/>
      <c r="D94" s="83"/>
      <c r="E94" s="83"/>
      <c r="F94" s="84" t="s">
        <v>39</v>
      </c>
      <c r="G94" s="84"/>
    </row>
    <row r="95" spans="1:7" ht="15.75" customHeight="1">
      <c r="A95" s="85" t="s">
        <v>6</v>
      </c>
      <c r="B95" s="86" t="s">
        <v>183</v>
      </c>
      <c r="C95" s="86"/>
      <c r="D95" s="86"/>
      <c r="E95" s="86"/>
      <c r="F95" s="87">
        <v>0</v>
      </c>
      <c r="G95" s="87"/>
    </row>
    <row r="96" spans="1:7" ht="15.75" customHeight="1">
      <c r="A96" s="85" t="s">
        <v>9</v>
      </c>
      <c r="B96" s="86" t="s">
        <v>184</v>
      </c>
      <c r="C96" s="86"/>
      <c r="D96" s="86"/>
      <c r="E96" s="86"/>
      <c r="F96" s="87">
        <v>0</v>
      </c>
      <c r="G96" s="87"/>
    </row>
    <row r="97" spans="1:7" ht="15.75" customHeight="1">
      <c r="A97" s="85" t="s">
        <v>12</v>
      </c>
      <c r="B97" s="89" t="s">
        <v>185</v>
      </c>
      <c r="C97" s="89"/>
      <c r="D97" s="89"/>
      <c r="E97" s="89"/>
      <c r="F97" s="174">
        <v>0</v>
      </c>
      <c r="G97" s="174"/>
    </row>
    <row r="98" spans="1:7" ht="15.75" customHeight="1">
      <c r="A98" s="77" t="s">
        <v>41</v>
      </c>
      <c r="B98" s="77"/>
      <c r="C98" s="77"/>
      <c r="D98" s="77"/>
      <c r="E98" s="77"/>
      <c r="F98" s="92">
        <f>SUM(F95:F97)</f>
        <v>0</v>
      </c>
      <c r="G98" s="92"/>
    </row>
    <row r="99" spans="1:7" ht="15.75">
      <c r="A99" s="25"/>
      <c r="B99" s="25"/>
      <c r="C99" s="25"/>
      <c r="D99" s="25"/>
      <c r="E99" s="25"/>
      <c r="F99" s="25"/>
      <c r="G99" s="25"/>
    </row>
    <row r="100" spans="1:7" ht="25.5" customHeight="1">
      <c r="A100" s="79" t="s">
        <v>81</v>
      </c>
      <c r="B100" s="79"/>
      <c r="C100" s="79"/>
      <c r="D100" s="79"/>
      <c r="E100" s="79"/>
      <c r="F100" s="79"/>
      <c r="G100" s="79"/>
    </row>
    <row r="101" spans="1:7" ht="15.75" customHeight="1">
      <c r="A101" s="93"/>
      <c r="B101" s="93"/>
      <c r="C101" s="93"/>
      <c r="D101" s="93"/>
      <c r="E101" s="93"/>
      <c r="F101" s="93"/>
      <c r="G101" s="93"/>
    </row>
    <row r="102" spans="1:7" ht="15.75" customHeight="1">
      <c r="A102" s="79" t="s">
        <v>82</v>
      </c>
      <c r="B102" s="79"/>
      <c r="C102" s="79"/>
      <c r="D102" s="79"/>
      <c r="E102" s="79"/>
      <c r="F102" s="79"/>
      <c r="G102" s="79"/>
    </row>
    <row r="103" spans="1:7" ht="15.75">
      <c r="A103" s="79"/>
      <c r="B103" s="79"/>
      <c r="C103" s="79"/>
      <c r="D103" s="79"/>
      <c r="E103" s="79"/>
      <c r="F103" s="79"/>
      <c r="G103" s="79"/>
    </row>
    <row r="104" spans="1:7" ht="15.75" customHeight="1">
      <c r="A104" s="94"/>
      <c r="B104" s="94"/>
      <c r="C104" s="94"/>
      <c r="D104" s="94"/>
      <c r="E104" s="94"/>
      <c r="F104" s="94"/>
      <c r="G104" s="94"/>
    </row>
    <row r="105" spans="1:7" ht="25.5" customHeight="1">
      <c r="A105" s="67" t="s">
        <v>83</v>
      </c>
      <c r="B105" s="67"/>
      <c r="C105" s="67"/>
      <c r="D105" s="67"/>
      <c r="E105" s="67"/>
      <c r="F105" s="67"/>
      <c r="G105" s="67"/>
    </row>
    <row r="106" spans="1:7" ht="15.75" customHeight="1">
      <c r="A106" s="5"/>
      <c r="B106" s="93"/>
      <c r="C106" s="93"/>
      <c r="D106" s="93"/>
      <c r="E106" s="93"/>
      <c r="F106" s="93"/>
      <c r="G106" s="93"/>
    </row>
    <row r="107" spans="1:7" ht="15.75" customHeight="1">
      <c r="A107" s="28" t="s">
        <v>84</v>
      </c>
      <c r="B107" s="28"/>
      <c r="C107" s="28"/>
      <c r="D107" s="28"/>
      <c r="E107" s="28"/>
      <c r="F107" s="28"/>
      <c r="G107" s="28"/>
    </row>
    <row r="108" spans="1:7" ht="15.75">
      <c r="A108" s="5"/>
      <c r="B108" s="5"/>
      <c r="C108" s="5"/>
      <c r="D108" s="5"/>
      <c r="E108" s="5"/>
      <c r="F108" s="5"/>
      <c r="G108" s="5"/>
    </row>
    <row r="109" spans="1:7" ht="15.75" customHeight="1">
      <c r="A109" s="71">
        <v>2</v>
      </c>
      <c r="B109" s="95" t="s">
        <v>85</v>
      </c>
      <c r="C109" s="95"/>
      <c r="D109" s="95"/>
      <c r="E109" s="95"/>
      <c r="F109" s="71" t="s">
        <v>39</v>
      </c>
      <c r="G109" s="71"/>
    </row>
    <row r="110" spans="1:7" ht="15.75" customHeight="1">
      <c r="A110" s="73" t="s">
        <v>45</v>
      </c>
      <c r="B110" s="37" t="s">
        <v>46</v>
      </c>
      <c r="C110" s="37"/>
      <c r="D110" s="37"/>
      <c r="E110" s="37"/>
      <c r="F110" s="96">
        <f>G62</f>
        <v>0</v>
      </c>
      <c r="G110" s="96"/>
    </row>
    <row r="111" spans="1:7" ht="15.75" customHeight="1">
      <c r="A111" s="73" t="s">
        <v>55</v>
      </c>
      <c r="B111" s="37" t="s">
        <v>56</v>
      </c>
      <c r="C111" s="37"/>
      <c r="D111" s="37"/>
      <c r="E111" s="37"/>
      <c r="F111" s="96">
        <f>G83</f>
        <v>6.56144</v>
      </c>
      <c r="G111" s="96"/>
    </row>
    <row r="112" spans="1:7" ht="15.75" customHeight="1">
      <c r="A112" s="73" t="s">
        <v>75</v>
      </c>
      <c r="B112" s="37" t="s">
        <v>76</v>
      </c>
      <c r="C112" s="37"/>
      <c r="D112" s="37"/>
      <c r="E112" s="37"/>
      <c r="F112" s="96">
        <f>F98</f>
        <v>0</v>
      </c>
      <c r="G112" s="96"/>
    </row>
    <row r="113" spans="1:7" ht="15.75" customHeight="1">
      <c r="A113" s="95" t="s">
        <v>41</v>
      </c>
      <c r="B113" s="95"/>
      <c r="C113" s="95"/>
      <c r="D113" s="95"/>
      <c r="E113" s="95"/>
      <c r="F113" s="97">
        <f>F110+F111+F112</f>
        <v>6.56144</v>
      </c>
      <c r="G113" s="97"/>
    </row>
    <row r="114" spans="1:7" ht="15.75">
      <c r="A114" s="34"/>
      <c r="B114" s="34"/>
      <c r="C114" s="34"/>
      <c r="D114" s="34"/>
      <c r="E114" s="34"/>
      <c r="F114" s="34"/>
      <c r="G114" s="34"/>
    </row>
    <row r="115" spans="1:7" ht="15.75">
      <c r="A115" s="54" t="s">
        <v>86</v>
      </c>
      <c r="B115" s="54"/>
      <c r="C115" s="54"/>
      <c r="D115" s="54"/>
      <c r="E115" s="54"/>
      <c r="F115" s="54"/>
      <c r="G115" s="54"/>
    </row>
    <row r="116" spans="1:7" ht="15.75">
      <c r="A116" s="5"/>
      <c r="B116" s="34"/>
      <c r="C116" s="34"/>
      <c r="D116" s="34"/>
      <c r="E116" s="34"/>
      <c r="F116" s="34"/>
      <c r="G116" s="34"/>
    </row>
    <row r="117" spans="1:7" ht="15.75" customHeight="1">
      <c r="A117" s="57">
        <v>3</v>
      </c>
      <c r="B117" s="57" t="s">
        <v>87</v>
      </c>
      <c r="C117" s="57"/>
      <c r="D117" s="57"/>
      <c r="E117" s="57"/>
      <c r="F117" s="57" t="s">
        <v>47</v>
      </c>
      <c r="G117" s="57" t="s">
        <v>39</v>
      </c>
    </row>
    <row r="118" spans="1:7" ht="15.75" customHeight="1">
      <c r="A118" s="58" t="s">
        <v>6</v>
      </c>
      <c r="B118" s="98" t="s">
        <v>88</v>
      </c>
      <c r="C118" s="98"/>
      <c r="D118" s="98"/>
      <c r="E118" s="98"/>
      <c r="F118" s="99">
        <v>0.004200000000000001</v>
      </c>
      <c r="G118" s="100">
        <v>0</v>
      </c>
    </row>
    <row r="119" spans="1:7" ht="15.75" customHeight="1">
      <c r="A119" s="14" t="s">
        <v>9</v>
      </c>
      <c r="B119" s="98" t="s">
        <v>89</v>
      </c>
      <c r="C119" s="98"/>
      <c r="D119" s="98"/>
      <c r="E119" s="98"/>
      <c r="F119" s="101">
        <f>0.08*F118</f>
        <v>0.00033600000000000004</v>
      </c>
      <c r="G119" s="100">
        <v>0</v>
      </c>
    </row>
    <row r="120" spans="1:7" ht="25.5" customHeight="1">
      <c r="A120" s="14" t="s">
        <v>12</v>
      </c>
      <c r="B120" s="98" t="s">
        <v>90</v>
      </c>
      <c r="C120" s="98"/>
      <c r="D120" s="98"/>
      <c r="E120" s="98"/>
      <c r="F120" s="101">
        <v>0.04</v>
      </c>
      <c r="G120" s="100">
        <v>0</v>
      </c>
    </row>
    <row r="121" spans="1:7" ht="15.75" customHeight="1">
      <c r="A121" s="14" t="s">
        <v>15</v>
      </c>
      <c r="B121" s="98" t="s">
        <v>91</v>
      </c>
      <c r="C121" s="98"/>
      <c r="D121" s="98"/>
      <c r="E121" s="98"/>
      <c r="F121" s="101">
        <v>0.0194</v>
      </c>
      <c r="G121" s="100">
        <v>0</v>
      </c>
    </row>
    <row r="122" spans="1:7" ht="25.5" customHeight="1">
      <c r="A122" s="14" t="s">
        <v>62</v>
      </c>
      <c r="B122" s="98" t="s">
        <v>92</v>
      </c>
      <c r="C122" s="98"/>
      <c r="D122" s="98"/>
      <c r="E122" s="98"/>
      <c r="F122" s="101">
        <f>F121*F83</f>
        <v>0.007139200000000001</v>
      </c>
      <c r="G122" s="100">
        <v>0</v>
      </c>
    </row>
    <row r="123" spans="1:7" ht="15.75" customHeight="1">
      <c r="A123" s="102"/>
      <c r="B123" s="83" t="s">
        <v>93</v>
      </c>
      <c r="C123" s="83"/>
      <c r="D123" s="83"/>
      <c r="E123" s="83"/>
      <c r="F123" s="103">
        <f>SUM(F118:F122)</f>
        <v>0.0710752</v>
      </c>
      <c r="G123" s="104">
        <f>SUM(G118:G122)</f>
        <v>0</v>
      </c>
    </row>
    <row r="124" spans="1:7" ht="15.75">
      <c r="A124" s="105"/>
      <c r="B124" s="106"/>
      <c r="C124" s="106"/>
      <c r="D124" s="106"/>
      <c r="E124" s="106"/>
      <c r="F124" s="107"/>
      <c r="G124" s="108"/>
    </row>
    <row r="125" spans="1:7" ht="15.75" customHeight="1">
      <c r="A125" s="79" t="s">
        <v>94</v>
      </c>
      <c r="B125" s="79"/>
      <c r="C125" s="79"/>
      <c r="D125" s="79"/>
      <c r="E125" s="79"/>
      <c r="F125" s="79"/>
      <c r="G125" s="79"/>
    </row>
    <row r="126" spans="1:7" ht="15.75">
      <c r="A126" s="79"/>
      <c r="B126" s="79"/>
      <c r="C126" s="79"/>
      <c r="D126" s="79"/>
      <c r="E126" s="79"/>
      <c r="F126" s="79"/>
      <c r="G126" s="79"/>
    </row>
    <row r="127" spans="1:7" ht="15.75">
      <c r="A127" s="79"/>
      <c r="B127" s="79"/>
      <c r="C127" s="79"/>
      <c r="D127" s="79"/>
      <c r="E127" s="79"/>
      <c r="F127" s="79"/>
      <c r="G127" s="79"/>
    </row>
    <row r="128" spans="1:7" ht="15.75">
      <c r="A128" s="79"/>
      <c r="B128" s="79"/>
      <c r="C128" s="79"/>
      <c r="D128" s="79"/>
      <c r="E128" s="79"/>
      <c r="F128" s="79"/>
      <c r="G128" s="79"/>
    </row>
    <row r="129" spans="1:7" ht="15.75">
      <c r="A129" s="105"/>
      <c r="B129" s="106"/>
      <c r="C129" s="106"/>
      <c r="D129" s="106"/>
      <c r="E129" s="106"/>
      <c r="F129" s="107"/>
      <c r="G129" s="109"/>
    </row>
    <row r="130" spans="1:7" ht="59.25" customHeight="1">
      <c r="A130" s="110" t="s">
        <v>95</v>
      </c>
      <c r="B130" s="110"/>
      <c r="C130" s="110"/>
      <c r="D130" s="110"/>
      <c r="E130" s="110"/>
      <c r="F130" s="110"/>
      <c r="G130" s="110"/>
    </row>
    <row r="131" spans="1:7" ht="81.75" customHeight="1">
      <c r="A131" s="111" t="s">
        <v>96</v>
      </c>
      <c r="B131" s="111"/>
      <c r="C131" s="111"/>
      <c r="D131" s="111"/>
      <c r="E131" s="111"/>
      <c r="F131" s="111"/>
      <c r="G131" s="111"/>
    </row>
    <row r="132" spans="1:7" ht="15.75">
      <c r="A132" s="110"/>
      <c r="B132" s="106"/>
      <c r="C132" s="106"/>
      <c r="D132" s="106"/>
      <c r="E132" s="106"/>
      <c r="F132" s="107"/>
      <c r="G132" s="109"/>
    </row>
    <row r="133" spans="1:7" ht="15.75">
      <c r="A133" s="54" t="s">
        <v>97</v>
      </c>
      <c r="B133" s="54"/>
      <c r="C133" s="54"/>
      <c r="D133" s="54"/>
      <c r="E133" s="54"/>
      <c r="F133" s="54"/>
      <c r="G133" s="54"/>
    </row>
    <row r="134" spans="1:7" ht="15.75">
      <c r="A134" s="114"/>
      <c r="B134" s="114"/>
      <c r="C134" s="114"/>
      <c r="D134" s="114"/>
      <c r="E134" s="114"/>
      <c r="F134" s="114"/>
      <c r="G134" s="114"/>
    </row>
    <row r="135" spans="1:7" ht="36.75" customHeight="1">
      <c r="A135" s="67" t="s">
        <v>98</v>
      </c>
      <c r="B135" s="67"/>
      <c r="C135" s="67"/>
      <c r="D135" s="67"/>
      <c r="E135" s="67"/>
      <c r="F135" s="67"/>
      <c r="G135" s="67"/>
    </row>
    <row r="136" spans="1:7" ht="15.75">
      <c r="A136" s="114"/>
      <c r="B136" s="114"/>
      <c r="C136" s="114"/>
      <c r="D136" s="114"/>
      <c r="E136" s="114"/>
      <c r="F136" s="114"/>
      <c r="G136" s="114"/>
    </row>
    <row r="137" spans="1:7" ht="15.75" customHeight="1">
      <c r="A137" s="69" t="s">
        <v>99</v>
      </c>
      <c r="B137" s="69"/>
      <c r="C137" s="69"/>
      <c r="D137" s="69"/>
      <c r="E137" s="69"/>
      <c r="F137" s="69"/>
      <c r="G137" s="115"/>
    </row>
    <row r="138" spans="1:7" ht="15.75">
      <c r="A138" s="114"/>
      <c r="B138" s="114"/>
      <c r="C138" s="114"/>
      <c r="D138" s="114"/>
      <c r="E138" s="114"/>
      <c r="F138" s="114"/>
      <c r="G138" s="116"/>
    </row>
    <row r="139" spans="1:7" ht="15.75">
      <c r="A139" s="82" t="s">
        <v>100</v>
      </c>
      <c r="B139" s="82"/>
      <c r="C139" s="82"/>
      <c r="D139" s="82"/>
      <c r="E139" s="82"/>
      <c r="F139" s="82"/>
      <c r="G139" s="82"/>
    </row>
    <row r="140" spans="1:7" ht="15.75">
      <c r="A140" s="114"/>
      <c r="B140" s="114"/>
      <c r="C140" s="114"/>
      <c r="D140" s="114"/>
      <c r="E140" s="114"/>
      <c r="F140" s="114"/>
      <c r="G140" s="114"/>
    </row>
    <row r="141" spans="1:7" ht="15.75" customHeight="1">
      <c r="A141" s="57" t="s">
        <v>101</v>
      </c>
      <c r="B141" s="57" t="s">
        <v>102</v>
      </c>
      <c r="C141" s="57"/>
      <c r="D141" s="57"/>
      <c r="E141" s="57"/>
      <c r="F141" s="117" t="s">
        <v>103</v>
      </c>
      <c r="G141" s="57" t="s">
        <v>39</v>
      </c>
    </row>
    <row r="142" spans="1:7" ht="15.75" customHeight="1">
      <c r="A142" s="14" t="s">
        <v>6</v>
      </c>
      <c r="B142" s="98" t="s">
        <v>104</v>
      </c>
      <c r="C142" s="98"/>
      <c r="D142" s="98"/>
      <c r="E142" s="98"/>
      <c r="F142" s="118">
        <v>0.0833</v>
      </c>
      <c r="G142" s="119">
        <v>0</v>
      </c>
    </row>
    <row r="143" spans="1:7" ht="15.75" customHeight="1">
      <c r="A143" s="121" t="s">
        <v>9</v>
      </c>
      <c r="B143" s="122" t="s">
        <v>102</v>
      </c>
      <c r="C143" s="122"/>
      <c r="D143" s="122"/>
      <c r="E143" s="122"/>
      <c r="F143" s="62">
        <v>0.0222</v>
      </c>
      <c r="G143" s="119">
        <v>0</v>
      </c>
    </row>
    <row r="144" spans="1:7" ht="15.75" customHeight="1">
      <c r="A144" s="121" t="s">
        <v>12</v>
      </c>
      <c r="B144" s="59" t="s">
        <v>105</v>
      </c>
      <c r="C144" s="59"/>
      <c r="D144" s="59"/>
      <c r="E144" s="59"/>
      <c r="F144" s="62">
        <v>0.0004</v>
      </c>
      <c r="G144" s="119">
        <v>0</v>
      </c>
    </row>
    <row r="145" spans="1:7" ht="15.75" customHeight="1">
      <c r="A145" s="121" t="s">
        <v>15</v>
      </c>
      <c r="B145" s="59" t="s">
        <v>106</v>
      </c>
      <c r="C145" s="59"/>
      <c r="D145" s="59"/>
      <c r="E145" s="59"/>
      <c r="F145" s="62">
        <v>0.0002</v>
      </c>
      <c r="G145" s="119">
        <v>0</v>
      </c>
    </row>
    <row r="146" spans="1:7" ht="15.75" customHeight="1">
      <c r="A146" s="121" t="s">
        <v>62</v>
      </c>
      <c r="B146" s="59" t="s">
        <v>107</v>
      </c>
      <c r="C146" s="59"/>
      <c r="D146" s="59"/>
      <c r="E146" s="59"/>
      <c r="F146" s="62">
        <v>0.0014000000000000002</v>
      </c>
      <c r="G146" s="119">
        <v>0</v>
      </c>
    </row>
    <row r="147" spans="1:7" ht="15.75" customHeight="1">
      <c r="A147" s="124" t="s">
        <v>64</v>
      </c>
      <c r="B147" s="59" t="s">
        <v>108</v>
      </c>
      <c r="C147" s="59"/>
      <c r="D147" s="59"/>
      <c r="E147" s="59"/>
      <c r="F147" s="125">
        <v>0.0166</v>
      </c>
      <c r="G147" s="119">
        <v>0</v>
      </c>
    </row>
    <row r="148" spans="1:7" ht="15.75" customHeight="1">
      <c r="A148" s="102"/>
      <c r="B148" s="83" t="s">
        <v>93</v>
      </c>
      <c r="C148" s="83"/>
      <c r="D148" s="83"/>
      <c r="E148" s="83"/>
      <c r="F148" s="103">
        <f>SUM(F142:F147)</f>
        <v>0.1241</v>
      </c>
      <c r="G148" s="104">
        <v>0</v>
      </c>
    </row>
    <row r="149" spans="1:7" ht="15.75">
      <c r="A149" s="5"/>
      <c r="B149" s="5"/>
      <c r="C149" s="5"/>
      <c r="D149" s="5"/>
      <c r="E149" s="5"/>
      <c r="F149" s="5"/>
      <c r="G149" s="5"/>
    </row>
    <row r="150" spans="1:7" ht="15.75" customHeight="1">
      <c r="A150" s="67" t="s">
        <v>109</v>
      </c>
      <c r="B150" s="67"/>
      <c r="C150" s="67"/>
      <c r="D150" s="67"/>
      <c r="E150" s="67"/>
      <c r="F150" s="67"/>
      <c r="G150" s="67"/>
    </row>
    <row r="151" spans="1:7" ht="15.75">
      <c r="A151" s="67"/>
      <c r="B151" s="67"/>
      <c r="C151" s="67"/>
      <c r="D151" s="67"/>
      <c r="E151" s="67"/>
      <c r="F151" s="67"/>
      <c r="G151" s="67"/>
    </row>
    <row r="152" spans="1:7" ht="114.75" customHeight="1">
      <c r="A152" s="126" t="s">
        <v>110</v>
      </c>
      <c r="B152" s="126"/>
      <c r="C152" s="126"/>
      <c r="D152" s="126"/>
      <c r="E152" s="126"/>
      <c r="F152" s="126"/>
      <c r="G152" s="126"/>
    </row>
    <row r="153" spans="1:7" ht="15.75">
      <c r="A153" s="127"/>
      <c r="B153" s="79"/>
      <c r="C153" s="79"/>
      <c r="D153" s="79"/>
      <c r="E153" s="79"/>
      <c r="F153" s="79"/>
      <c r="G153" s="79"/>
    </row>
    <row r="154" spans="1:7" ht="104.25" customHeight="1">
      <c r="A154" s="126" t="s">
        <v>111</v>
      </c>
      <c r="B154" s="126"/>
      <c r="C154" s="126"/>
      <c r="D154" s="126"/>
      <c r="E154" s="126"/>
      <c r="F154" s="126"/>
      <c r="G154" s="126"/>
    </row>
    <row r="155" spans="1:7" ht="15.75">
      <c r="A155" s="5"/>
      <c r="B155" s="5"/>
      <c r="C155" s="5"/>
      <c r="D155" s="5"/>
      <c r="E155" s="5"/>
      <c r="F155" s="5"/>
      <c r="G155" s="5"/>
    </row>
    <row r="156" spans="1:7" ht="159.75" customHeight="1">
      <c r="A156" s="126" t="s">
        <v>112</v>
      </c>
      <c r="B156" s="126"/>
      <c r="C156" s="126"/>
      <c r="D156" s="126"/>
      <c r="E156" s="126"/>
      <c r="F156" s="126"/>
      <c r="G156" s="126"/>
    </row>
    <row r="157" spans="1:7" ht="15.75">
      <c r="A157" s="127"/>
      <c r="B157" s="5"/>
      <c r="C157" s="5"/>
      <c r="D157" s="5"/>
      <c r="E157" s="5"/>
      <c r="F157" s="5"/>
      <c r="G157" s="5"/>
    </row>
    <row r="158" spans="1:7" ht="249.75" customHeight="1">
      <c r="A158" s="126" t="s">
        <v>113</v>
      </c>
      <c r="B158" s="126"/>
      <c r="C158" s="126"/>
      <c r="D158" s="126"/>
      <c r="E158" s="126"/>
      <c r="F158" s="126"/>
      <c r="G158" s="126"/>
    </row>
    <row r="159" spans="1:7" ht="15.75">
      <c r="A159" s="127"/>
      <c r="B159" s="5"/>
      <c r="C159" s="5"/>
      <c r="D159" s="5"/>
      <c r="E159" s="5"/>
      <c r="F159" s="5"/>
      <c r="G159" s="5"/>
    </row>
    <row r="160" spans="1:7" ht="204.75" customHeight="1">
      <c r="A160" s="126" t="s">
        <v>114</v>
      </c>
      <c r="B160" s="126"/>
      <c r="C160" s="126"/>
      <c r="D160" s="126"/>
      <c r="E160" s="126"/>
      <c r="F160" s="126"/>
      <c r="G160" s="126"/>
    </row>
    <row r="161" spans="1:7" ht="15.75">
      <c r="A161" s="127"/>
      <c r="B161" s="5"/>
      <c r="C161" s="5"/>
      <c r="D161" s="5"/>
      <c r="E161" s="5"/>
      <c r="F161" s="5"/>
      <c r="G161" s="5"/>
    </row>
    <row r="162" spans="1:7" ht="81.75" customHeight="1">
      <c r="A162" s="126" t="s">
        <v>115</v>
      </c>
      <c r="B162" s="126"/>
      <c r="C162" s="126"/>
      <c r="D162" s="126"/>
      <c r="E162" s="126"/>
      <c r="F162" s="126"/>
      <c r="G162" s="126"/>
    </row>
    <row r="163" spans="1:7" ht="15.75">
      <c r="A163" s="127"/>
      <c r="B163" s="5"/>
      <c r="C163" s="5"/>
      <c r="D163" s="5"/>
      <c r="E163" s="5"/>
      <c r="F163" s="5"/>
      <c r="G163" s="5"/>
    </row>
    <row r="164" spans="1:7" ht="15.75">
      <c r="A164" s="82" t="s">
        <v>116</v>
      </c>
      <c r="B164" s="82"/>
      <c r="C164" s="82"/>
      <c r="D164" s="82"/>
      <c r="E164" s="82"/>
      <c r="F164" s="82"/>
      <c r="G164" s="82"/>
    </row>
    <row r="165" spans="1:7" ht="15.75">
      <c r="A165" s="114"/>
      <c r="B165" s="114"/>
      <c r="C165" s="114"/>
      <c r="D165" s="114"/>
      <c r="E165" s="114"/>
      <c r="F165" s="114"/>
      <c r="G165" s="114"/>
    </row>
    <row r="166" spans="1:7" ht="15.75" customHeight="1">
      <c r="A166" s="57" t="s">
        <v>117</v>
      </c>
      <c r="B166" s="57" t="s">
        <v>118</v>
      </c>
      <c r="C166" s="57"/>
      <c r="D166" s="57"/>
      <c r="E166" s="57"/>
      <c r="F166" s="117" t="s">
        <v>47</v>
      </c>
      <c r="G166" s="57" t="s">
        <v>39</v>
      </c>
    </row>
    <row r="167" spans="1:7" ht="25.5" customHeight="1">
      <c r="A167" s="49" t="s">
        <v>6</v>
      </c>
      <c r="B167" s="59" t="s">
        <v>119</v>
      </c>
      <c r="C167" s="59"/>
      <c r="D167" s="59"/>
      <c r="E167" s="59"/>
      <c r="F167" s="60">
        <v>0</v>
      </c>
      <c r="G167" s="129">
        <f>G137*F167</f>
        <v>0</v>
      </c>
    </row>
    <row r="168" spans="1:7" ht="15.75" customHeight="1">
      <c r="A168" s="21" t="s">
        <v>120</v>
      </c>
      <c r="B168" s="21"/>
      <c r="C168" s="21"/>
      <c r="D168" s="21"/>
      <c r="E168" s="21"/>
      <c r="F168" s="103">
        <v>0</v>
      </c>
      <c r="G168" s="130">
        <f>G167</f>
        <v>0</v>
      </c>
    </row>
    <row r="169" spans="1:7" ht="15.75" customHeight="1">
      <c r="A169" s="66" t="s">
        <v>121</v>
      </c>
      <c r="B169" s="66"/>
      <c r="C169" s="66"/>
      <c r="D169" s="66"/>
      <c r="E169" s="66"/>
      <c r="F169" s="66"/>
      <c r="G169" s="66"/>
    </row>
    <row r="170" spans="1:7" ht="15.75">
      <c r="A170" s="66"/>
      <c r="B170" s="66"/>
      <c r="C170" s="66"/>
      <c r="D170" s="66"/>
      <c r="E170" s="66"/>
      <c r="F170" s="66"/>
      <c r="G170" s="66"/>
    </row>
    <row r="171" spans="1:7" ht="15.75">
      <c r="A171" s="131"/>
      <c r="B171" s="12"/>
      <c r="C171" s="12"/>
      <c r="D171" s="12"/>
      <c r="E171" s="12"/>
      <c r="F171" s="132"/>
      <c r="G171" s="133"/>
    </row>
    <row r="172" spans="1:7" ht="15.75" customHeight="1">
      <c r="A172" s="28" t="s">
        <v>122</v>
      </c>
      <c r="B172" s="28"/>
      <c r="C172" s="28"/>
      <c r="D172" s="28"/>
      <c r="E172" s="28"/>
      <c r="F172" s="28"/>
      <c r="G172" s="28"/>
    </row>
    <row r="173" spans="1:7" ht="15.75" customHeight="1">
      <c r="A173" s="134"/>
      <c r="B173" s="134"/>
      <c r="C173" s="134"/>
      <c r="D173" s="134"/>
      <c r="E173" s="134"/>
      <c r="F173" s="134"/>
      <c r="G173" s="134"/>
    </row>
    <row r="174" spans="1:7" ht="15.75" customHeight="1">
      <c r="A174" s="57">
        <v>4</v>
      </c>
      <c r="B174" s="135" t="s">
        <v>123</v>
      </c>
      <c r="C174" s="135"/>
      <c r="D174" s="135"/>
      <c r="E174" s="135"/>
      <c r="F174" s="21"/>
      <c r="G174" s="57" t="s">
        <v>39</v>
      </c>
    </row>
    <row r="175" spans="1:7" ht="15.75" customHeight="1">
      <c r="A175" s="49" t="s">
        <v>101</v>
      </c>
      <c r="B175" s="59" t="s">
        <v>102</v>
      </c>
      <c r="C175" s="59"/>
      <c r="D175" s="59"/>
      <c r="E175" s="59"/>
      <c r="F175" s="60">
        <f>F148</f>
        <v>0.1241</v>
      </c>
      <c r="G175" s="136">
        <f>G148</f>
        <v>0</v>
      </c>
    </row>
    <row r="176" spans="1:7" ht="15.75" customHeight="1">
      <c r="A176" s="121" t="s">
        <v>117</v>
      </c>
      <c r="B176" s="59" t="s">
        <v>118</v>
      </c>
      <c r="C176" s="59"/>
      <c r="D176" s="59"/>
      <c r="E176" s="59"/>
      <c r="F176" s="62">
        <f>F168</f>
        <v>0</v>
      </c>
      <c r="G176" s="136">
        <f>G168</f>
        <v>0</v>
      </c>
    </row>
    <row r="177" spans="1:7" ht="15.75" customHeight="1">
      <c r="A177" s="102"/>
      <c r="B177" s="83" t="s">
        <v>93</v>
      </c>
      <c r="C177" s="83"/>
      <c r="D177" s="83"/>
      <c r="E177" s="83"/>
      <c r="F177" s="103">
        <f>F175</f>
        <v>0.1241</v>
      </c>
      <c r="G177" s="104">
        <f>G175+G176</f>
        <v>0</v>
      </c>
    </row>
    <row r="178" spans="1:7" ht="15.75">
      <c r="A178" s="5"/>
      <c r="B178" s="5"/>
      <c r="C178" s="5"/>
      <c r="D178" s="5"/>
      <c r="E178" s="5"/>
      <c r="F178" s="5"/>
      <c r="G178" s="5"/>
    </row>
    <row r="179" spans="1:7" ht="15.75">
      <c r="A179" s="54" t="s">
        <v>124</v>
      </c>
      <c r="B179" s="54"/>
      <c r="C179" s="54"/>
      <c r="D179" s="54"/>
      <c r="E179" s="54"/>
      <c r="F179" s="54"/>
      <c r="G179" s="54"/>
    </row>
    <row r="180" spans="1:7" ht="15.75">
      <c r="A180" s="5"/>
      <c r="B180" s="5"/>
      <c r="C180" s="5"/>
      <c r="D180" s="5"/>
      <c r="E180" s="5"/>
      <c r="F180" s="5"/>
      <c r="G180" s="5"/>
    </row>
    <row r="181" spans="1:7" ht="15.75" customHeight="1">
      <c r="A181" s="21">
        <v>5</v>
      </c>
      <c r="B181" s="21" t="s">
        <v>125</v>
      </c>
      <c r="C181" s="21"/>
      <c r="D181" s="21"/>
      <c r="E181" s="21"/>
      <c r="F181" s="21" t="s">
        <v>39</v>
      </c>
      <c r="G181" s="21"/>
    </row>
    <row r="182" spans="1:7" ht="15.75" customHeight="1">
      <c r="A182" s="14" t="s">
        <v>6</v>
      </c>
      <c r="B182" s="98" t="s">
        <v>126</v>
      </c>
      <c r="C182" s="98"/>
      <c r="D182" s="98"/>
      <c r="E182" s="98"/>
      <c r="F182" s="119"/>
      <c r="G182" s="119"/>
    </row>
    <row r="183" spans="1:7" ht="15.75" customHeight="1">
      <c r="A183" s="14" t="s">
        <v>9</v>
      </c>
      <c r="B183" s="98" t="s">
        <v>127</v>
      </c>
      <c r="C183" s="98"/>
      <c r="D183" s="98"/>
      <c r="E183" s="98"/>
      <c r="F183" s="119"/>
      <c r="G183" s="119"/>
    </row>
    <row r="184" spans="1:7" ht="15.75" customHeight="1">
      <c r="A184" s="14" t="s">
        <v>12</v>
      </c>
      <c r="B184" s="98" t="s">
        <v>128</v>
      </c>
      <c r="C184" s="98"/>
      <c r="D184" s="98"/>
      <c r="E184" s="98"/>
      <c r="F184" s="119"/>
      <c r="G184" s="119"/>
    </row>
    <row r="185" spans="1:7" ht="15.75" customHeight="1">
      <c r="A185" s="14" t="s">
        <v>15</v>
      </c>
      <c r="B185" s="98" t="s">
        <v>129</v>
      </c>
      <c r="C185" s="98"/>
      <c r="D185" s="98"/>
      <c r="E185" s="98"/>
      <c r="F185" s="98"/>
      <c r="G185" s="98"/>
    </row>
    <row r="186" spans="1:7" ht="15.75" customHeight="1">
      <c r="A186" s="138"/>
      <c r="B186" s="21" t="s">
        <v>41</v>
      </c>
      <c r="C186" s="21"/>
      <c r="D186" s="21"/>
      <c r="E186" s="21"/>
      <c r="F186" s="139">
        <f>SUM(F182:F185)</f>
        <v>0</v>
      </c>
      <c r="G186" s="139"/>
    </row>
    <row r="187" spans="1:7" ht="15.75">
      <c r="A187" s="5"/>
      <c r="B187" s="5"/>
      <c r="C187" s="5"/>
      <c r="D187" s="5"/>
      <c r="E187" s="5"/>
      <c r="F187" s="5"/>
      <c r="G187" s="5"/>
    </row>
    <row r="188" spans="1:7" ht="15.75" customHeight="1">
      <c r="A188" s="79" t="s">
        <v>130</v>
      </c>
      <c r="B188" s="79"/>
      <c r="C188" s="79"/>
      <c r="D188" s="79"/>
      <c r="E188" s="79"/>
      <c r="F188" s="79"/>
      <c r="G188" s="79"/>
    </row>
    <row r="189" spans="1:7" ht="15.75">
      <c r="A189" s="43"/>
      <c r="B189" s="5"/>
      <c r="C189" s="5"/>
      <c r="D189" s="5"/>
      <c r="E189" s="5"/>
      <c r="F189" s="5"/>
      <c r="G189" s="5"/>
    </row>
    <row r="190" spans="1:7" ht="15.75">
      <c r="A190" s="140" t="s">
        <v>131</v>
      </c>
      <c r="B190" s="140"/>
      <c r="C190" s="140"/>
      <c r="D190" s="140"/>
      <c r="E190" s="140"/>
      <c r="F190" s="140"/>
      <c r="G190" s="140"/>
    </row>
    <row r="191" spans="1:7" ht="15.75">
      <c r="A191" s="141"/>
      <c r="B191" s="141"/>
      <c r="C191" s="141"/>
      <c r="D191" s="141"/>
      <c r="E191" s="141"/>
      <c r="F191" s="141"/>
      <c r="G191" s="141"/>
    </row>
    <row r="192" spans="1:7" ht="25.5" customHeight="1">
      <c r="A192" s="69" t="s">
        <v>132</v>
      </c>
      <c r="B192" s="69"/>
      <c r="C192" s="69"/>
      <c r="D192" s="69"/>
      <c r="E192" s="69"/>
      <c r="F192" s="69"/>
      <c r="G192" s="142">
        <f>F50+F113+G123+G177+F186</f>
        <v>24.39144</v>
      </c>
    </row>
    <row r="193" spans="1:7" ht="15.75">
      <c r="A193" s="5"/>
      <c r="B193" s="11"/>
      <c r="C193" s="11"/>
      <c r="D193" s="11"/>
      <c r="E193" s="11"/>
      <c r="F193" s="11"/>
      <c r="G193" s="143">
        <f>G192+G195</f>
        <v>25.1231832</v>
      </c>
    </row>
    <row r="194" spans="1:7" ht="15.75" customHeight="1">
      <c r="A194" s="52">
        <v>6</v>
      </c>
      <c r="B194" s="144" t="s">
        <v>133</v>
      </c>
      <c r="C194" s="144"/>
      <c r="D194" s="144"/>
      <c r="E194" s="144"/>
      <c r="F194" s="144" t="s">
        <v>47</v>
      </c>
      <c r="G194" s="145" t="s">
        <v>39</v>
      </c>
    </row>
    <row r="195" spans="1:7" ht="15.75" customHeight="1">
      <c r="A195" s="146" t="s">
        <v>6</v>
      </c>
      <c r="B195" s="147" t="s">
        <v>134</v>
      </c>
      <c r="C195" s="147"/>
      <c r="D195" s="147"/>
      <c r="E195" s="147"/>
      <c r="F195" s="148">
        <v>0.03</v>
      </c>
      <c r="G195" s="149">
        <f>G192*F195</f>
        <v>0.7317431999999999</v>
      </c>
    </row>
    <row r="196" spans="1:7" ht="15.75" customHeight="1">
      <c r="A196" s="150" t="s">
        <v>9</v>
      </c>
      <c r="B196" s="37" t="s">
        <v>135</v>
      </c>
      <c r="C196" s="37"/>
      <c r="D196" s="37"/>
      <c r="E196" s="37"/>
      <c r="F196" s="151">
        <v>0.08599</v>
      </c>
      <c r="G196" s="152">
        <f>(G192+G195)*F196</f>
        <v>2.160342523368</v>
      </c>
    </row>
    <row r="197" spans="1:7" ht="15.75" customHeight="1">
      <c r="A197" s="150" t="s">
        <v>12</v>
      </c>
      <c r="B197" s="37" t="s">
        <v>136</v>
      </c>
      <c r="C197" s="37"/>
      <c r="D197" s="37"/>
      <c r="E197" s="37"/>
      <c r="F197" s="151"/>
      <c r="G197" s="152"/>
    </row>
    <row r="198" spans="1:7" ht="15.75" customHeight="1">
      <c r="A198" s="150"/>
      <c r="B198" s="37" t="s">
        <v>137</v>
      </c>
      <c r="C198" s="37"/>
      <c r="D198" s="37"/>
      <c r="E198" s="37"/>
      <c r="F198" s="151">
        <v>0.076</v>
      </c>
      <c r="G198" s="152">
        <f aca="true" t="shared" si="0" ref="G198:G200">SUM($G$192,$G$195,$G$196)/0.8575*F198</f>
        <v>2.4181317259194963</v>
      </c>
    </row>
    <row r="199" spans="1:7" ht="15.75" customHeight="1">
      <c r="A199" s="150"/>
      <c r="B199" s="37" t="s">
        <v>138</v>
      </c>
      <c r="C199" s="37"/>
      <c r="D199" s="37"/>
      <c r="E199" s="37"/>
      <c r="F199" s="151">
        <v>0.0165</v>
      </c>
      <c r="G199" s="152">
        <f t="shared" si="0"/>
        <v>0.5249891247062064</v>
      </c>
    </row>
    <row r="200" spans="1:7" ht="15.75" customHeight="1">
      <c r="A200" s="150"/>
      <c r="B200" s="37" t="s">
        <v>139</v>
      </c>
      <c r="C200" s="37"/>
      <c r="D200" s="37"/>
      <c r="E200" s="37"/>
      <c r="F200" s="151">
        <v>0.05</v>
      </c>
      <c r="G200" s="152">
        <f t="shared" si="0"/>
        <v>1.590876135473353</v>
      </c>
    </row>
    <row r="201" spans="1:7" ht="15.75" customHeight="1">
      <c r="A201" s="154"/>
      <c r="B201" s="155" t="s">
        <v>41</v>
      </c>
      <c r="C201" s="155"/>
      <c r="D201" s="155"/>
      <c r="E201" s="155"/>
      <c r="F201" s="156">
        <f>SUM(F195:F200)</f>
        <v>0.25849</v>
      </c>
      <c r="G201" s="53">
        <f>SUM(G195:G200)</f>
        <v>7.426082709467056</v>
      </c>
    </row>
    <row r="202" spans="1:7" ht="15.75">
      <c r="A202" s="5"/>
      <c r="B202" s="5"/>
      <c r="C202" s="5"/>
      <c r="D202" s="5"/>
      <c r="E202" s="5"/>
      <c r="F202" s="5"/>
      <c r="G202" s="5"/>
    </row>
    <row r="203" spans="1:7" ht="15.75">
      <c r="A203" s="32" t="s">
        <v>140</v>
      </c>
      <c r="B203" s="32"/>
      <c r="C203" s="32"/>
      <c r="D203" s="32"/>
      <c r="E203" s="32"/>
      <c r="F203" s="32"/>
      <c r="G203" s="32"/>
    </row>
    <row r="204" spans="1:7" ht="15.75">
      <c r="A204" s="32" t="s">
        <v>141</v>
      </c>
      <c r="B204" s="32"/>
      <c r="C204" s="32"/>
      <c r="D204" s="32"/>
      <c r="E204" s="32"/>
      <c r="F204" s="32"/>
      <c r="G204" s="32"/>
    </row>
    <row r="205" spans="1:7" ht="15.75">
      <c r="A205" s="141" t="s">
        <v>142</v>
      </c>
      <c r="B205" s="141"/>
      <c r="C205" s="141"/>
      <c r="D205" s="141"/>
      <c r="E205" s="141"/>
      <c r="F205" s="141"/>
      <c r="G205" s="141"/>
    </row>
    <row r="206" spans="1:7" ht="15.75">
      <c r="A206" s="141" t="s">
        <v>143</v>
      </c>
      <c r="B206" s="141"/>
      <c r="C206" s="141"/>
      <c r="D206" s="141"/>
      <c r="E206" s="141"/>
      <c r="F206" s="141"/>
      <c r="G206" s="141"/>
    </row>
    <row r="207" spans="1:7" ht="48" customHeight="1">
      <c r="A207" s="157" t="s">
        <v>144</v>
      </c>
      <c r="B207" s="157"/>
      <c r="C207" s="157"/>
      <c r="D207" s="157"/>
      <c r="E207" s="157"/>
      <c r="F207" s="157"/>
      <c r="G207" s="157"/>
    </row>
    <row r="208" spans="1:7" ht="48" customHeight="1">
      <c r="A208" s="158" t="s">
        <v>145</v>
      </c>
      <c r="B208" s="158"/>
      <c r="C208" s="158"/>
      <c r="D208" s="158"/>
      <c r="E208" s="158"/>
      <c r="F208" s="158"/>
      <c r="G208" s="158"/>
    </row>
    <row r="209" spans="1:7" ht="15.75">
      <c r="A209" s="141"/>
      <c r="B209" s="11"/>
      <c r="C209" s="11"/>
      <c r="D209" s="11"/>
      <c r="E209" s="11"/>
      <c r="F209" s="11"/>
      <c r="G209" s="11"/>
    </row>
    <row r="210" spans="1:7" ht="15.75">
      <c r="A210" s="141"/>
      <c r="B210" s="11"/>
      <c r="C210" s="11"/>
      <c r="D210" s="11"/>
      <c r="E210" s="11"/>
      <c r="F210" s="11"/>
      <c r="G210" s="11"/>
    </row>
    <row r="211" spans="1:7" ht="15.75">
      <c r="A211" s="141"/>
      <c r="B211" s="11"/>
      <c r="C211" s="11"/>
      <c r="D211" s="11"/>
      <c r="E211" s="11"/>
      <c r="F211" s="11"/>
      <c r="G211" s="11"/>
    </row>
    <row r="212" spans="1:7" ht="15.75">
      <c r="A212" s="141"/>
      <c r="B212" s="11"/>
      <c r="C212" s="11"/>
      <c r="D212" s="11"/>
      <c r="E212" s="11"/>
      <c r="F212" s="11"/>
      <c r="G212" s="11"/>
    </row>
    <row r="213" spans="1:7" ht="15.75" customHeight="1">
      <c r="A213" s="28" t="s">
        <v>146</v>
      </c>
      <c r="B213" s="28"/>
      <c r="C213" s="28"/>
      <c r="D213" s="28"/>
      <c r="E213" s="28"/>
      <c r="F213" s="28"/>
      <c r="G213" s="28"/>
    </row>
    <row r="214" spans="1:7" ht="15.75">
      <c r="A214" s="34"/>
      <c r="B214" s="34"/>
      <c r="C214" s="34"/>
      <c r="D214" s="34"/>
      <c r="E214" s="34"/>
      <c r="F214" s="34"/>
      <c r="G214" s="34"/>
    </row>
    <row r="215" spans="1:7" ht="25.5" customHeight="1">
      <c r="A215" s="159"/>
      <c r="B215" s="95" t="s">
        <v>147</v>
      </c>
      <c r="C215" s="95"/>
      <c r="D215" s="95"/>
      <c r="E215" s="95"/>
      <c r="F215" s="95" t="s">
        <v>148</v>
      </c>
      <c r="G215" s="95"/>
    </row>
    <row r="216" spans="1:7" ht="15.75" customHeight="1">
      <c r="A216" s="36" t="s">
        <v>6</v>
      </c>
      <c r="B216" s="37" t="s">
        <v>149</v>
      </c>
      <c r="C216" s="37"/>
      <c r="D216" s="37"/>
      <c r="E216" s="37"/>
      <c r="F216" s="160">
        <f>F50</f>
        <v>17.83</v>
      </c>
      <c r="G216" s="160"/>
    </row>
    <row r="217" spans="1:7" ht="25.5" customHeight="1">
      <c r="A217" s="36" t="s">
        <v>9</v>
      </c>
      <c r="B217" s="37" t="s">
        <v>150</v>
      </c>
      <c r="C217" s="37"/>
      <c r="D217" s="37"/>
      <c r="E217" s="37"/>
      <c r="F217" s="160">
        <f>F113</f>
        <v>6.56144</v>
      </c>
      <c r="G217" s="160"/>
    </row>
    <row r="218" spans="1:7" ht="15.75" customHeight="1">
      <c r="A218" s="36" t="s">
        <v>12</v>
      </c>
      <c r="B218" s="37" t="s">
        <v>151</v>
      </c>
      <c r="C218" s="37"/>
      <c r="D218" s="37"/>
      <c r="E218" s="37"/>
      <c r="F218" s="160">
        <f>G123</f>
        <v>0</v>
      </c>
      <c r="G218" s="160"/>
    </row>
    <row r="219" spans="1:7" ht="15.75" customHeight="1">
      <c r="A219" s="36" t="s">
        <v>15</v>
      </c>
      <c r="B219" s="37" t="s">
        <v>152</v>
      </c>
      <c r="C219" s="37"/>
      <c r="D219" s="37"/>
      <c r="E219" s="37"/>
      <c r="F219" s="160">
        <f>G177</f>
        <v>0</v>
      </c>
      <c r="G219" s="160"/>
    </row>
    <row r="220" spans="1:7" ht="15.75" customHeight="1">
      <c r="A220" s="36" t="s">
        <v>62</v>
      </c>
      <c r="B220" s="37" t="s">
        <v>153</v>
      </c>
      <c r="C220" s="37"/>
      <c r="D220" s="37"/>
      <c r="E220" s="37"/>
      <c r="F220" s="160">
        <f>F186</f>
        <v>0</v>
      </c>
      <c r="G220" s="160"/>
    </row>
    <row r="221" spans="1:7" ht="15.75" customHeight="1">
      <c r="A221" s="38" t="s">
        <v>154</v>
      </c>
      <c r="B221" s="38"/>
      <c r="C221" s="38"/>
      <c r="D221" s="38"/>
      <c r="E221" s="38"/>
      <c r="F221" s="115">
        <f>F216+F217+F218+F219+F220</f>
        <v>24.39144</v>
      </c>
      <c r="G221" s="115"/>
    </row>
    <row r="222" spans="1:7" ht="15.75" customHeight="1">
      <c r="A222" s="36" t="s">
        <v>64</v>
      </c>
      <c r="B222" s="37" t="s">
        <v>155</v>
      </c>
      <c r="C222" s="37"/>
      <c r="D222" s="37"/>
      <c r="E222" s="37"/>
      <c r="F222" s="160">
        <f>G201</f>
        <v>7.426082709467056</v>
      </c>
      <c r="G222" s="160"/>
    </row>
    <row r="223" spans="1:7" ht="15.75" customHeight="1">
      <c r="A223" s="22" t="s">
        <v>156</v>
      </c>
      <c r="B223" s="22"/>
      <c r="C223" s="22"/>
      <c r="D223" s="22"/>
      <c r="E223" s="22"/>
      <c r="F223" s="161">
        <f>F221+F222</f>
        <v>31.817522709467056</v>
      </c>
      <c r="G223" s="161"/>
    </row>
    <row r="224" spans="1:7" ht="15.75">
      <c r="A224" s="163"/>
      <c r="B224" s="163"/>
      <c r="C224" s="163"/>
      <c r="D224" s="163"/>
      <c r="E224" s="163"/>
      <c r="F224" s="163"/>
      <c r="G224" s="163"/>
    </row>
    <row r="225" spans="1:7" ht="15.75" customHeight="1">
      <c r="A225" s="28" t="s">
        <v>157</v>
      </c>
      <c r="B225" s="28"/>
      <c r="C225" s="28"/>
      <c r="D225" s="28"/>
      <c r="E225" s="28"/>
      <c r="F225" s="28"/>
      <c r="G225" s="28"/>
    </row>
    <row r="226" spans="1:7" ht="15.75">
      <c r="A226" s="5"/>
      <c r="B226" s="5"/>
      <c r="C226" s="5"/>
      <c r="D226" s="5"/>
      <c r="E226" s="5"/>
      <c r="F226" s="5"/>
      <c r="G226" s="5"/>
    </row>
    <row r="227" spans="1:7" ht="59.25" customHeight="1">
      <c r="A227" s="21" t="s">
        <v>158</v>
      </c>
      <c r="B227" s="21"/>
      <c r="C227" s="21" t="s">
        <v>209</v>
      </c>
      <c r="D227" s="21" t="s">
        <v>210</v>
      </c>
      <c r="E227" s="21" t="s">
        <v>207</v>
      </c>
      <c r="F227" s="21" t="s">
        <v>202</v>
      </c>
      <c r="G227" s="21" t="s">
        <v>163</v>
      </c>
    </row>
    <row r="228" spans="1:7" ht="15.75" customHeight="1">
      <c r="A228" s="14" t="s">
        <v>164</v>
      </c>
      <c r="B228" s="23" t="s">
        <v>208</v>
      </c>
      <c r="C228" s="164">
        <v>31.82</v>
      </c>
      <c r="D228" s="14">
        <v>407</v>
      </c>
      <c r="E228" s="164">
        <f>C228*D228</f>
        <v>12950.74</v>
      </c>
      <c r="F228" s="164">
        <v>34</v>
      </c>
      <c r="G228" s="164">
        <f>E228*F228</f>
        <v>440325.16</v>
      </c>
    </row>
    <row r="229" spans="1:7" ht="15.75" customHeight="1">
      <c r="A229" s="21" t="s">
        <v>195</v>
      </c>
      <c r="B229" s="21"/>
      <c r="C229" s="21"/>
      <c r="D229" s="21"/>
      <c r="E229" s="21"/>
      <c r="F229" s="21"/>
      <c r="G229" s="175">
        <f>E228</f>
        <v>12950.74</v>
      </c>
    </row>
    <row r="230" spans="1:7" ht="15.75">
      <c r="A230" s="5"/>
      <c r="B230" s="5"/>
      <c r="C230" s="5"/>
      <c r="D230" s="5"/>
      <c r="E230" s="5"/>
      <c r="F230" s="5"/>
      <c r="G230" s="5"/>
    </row>
    <row r="231" spans="1:7" ht="15.75">
      <c r="A231" s="54" t="s">
        <v>166</v>
      </c>
      <c r="B231" s="54"/>
      <c r="C231" s="54"/>
      <c r="D231" s="54"/>
      <c r="E231" s="54"/>
      <c r="F231" s="54"/>
      <c r="G231" s="54"/>
    </row>
    <row r="232" spans="1:7" ht="15.75">
      <c r="A232" s="5"/>
      <c r="B232" s="5"/>
      <c r="C232" s="5"/>
      <c r="D232" s="5"/>
      <c r="E232" s="5"/>
      <c r="F232" s="5"/>
      <c r="G232" s="5"/>
    </row>
    <row r="233" spans="1:7" ht="15.75" customHeight="1">
      <c r="A233" s="138"/>
      <c r="B233" s="21" t="s">
        <v>167</v>
      </c>
      <c r="C233" s="21"/>
      <c r="D233" s="21"/>
      <c r="E233" s="21"/>
      <c r="F233" s="21"/>
      <c r="G233" s="21"/>
    </row>
    <row r="234" spans="1:7" ht="15.75" customHeight="1">
      <c r="A234" s="138"/>
      <c r="B234" s="168" t="s">
        <v>168</v>
      </c>
      <c r="C234" s="168"/>
      <c r="D234" s="168"/>
      <c r="E234" s="168"/>
      <c r="F234" s="21" t="s">
        <v>169</v>
      </c>
      <c r="G234" s="21"/>
    </row>
    <row r="235" spans="1:7" ht="15.75" customHeight="1">
      <c r="A235" s="58" t="s">
        <v>6</v>
      </c>
      <c r="B235" s="169" t="s">
        <v>170</v>
      </c>
      <c r="C235" s="169"/>
      <c r="D235" s="169"/>
      <c r="E235" s="169"/>
      <c r="F235" s="170">
        <v>31.82</v>
      </c>
      <c r="G235" s="170"/>
    </row>
    <row r="236" spans="1:7" ht="36.75" customHeight="1">
      <c r="A236" s="14" t="s">
        <v>9</v>
      </c>
      <c r="B236" s="37" t="s">
        <v>203</v>
      </c>
      <c r="C236" s="37"/>
      <c r="D236" s="37"/>
      <c r="E236" s="37"/>
      <c r="F236" s="171">
        <f>D228*F235</f>
        <v>12950.74</v>
      </c>
      <c r="G236" s="171"/>
    </row>
    <row r="237" spans="1:7" ht="15.75">
      <c r="A237" s="5"/>
      <c r="B237" s="5"/>
      <c r="C237" s="5"/>
      <c r="D237" s="5"/>
      <c r="E237" s="5"/>
      <c r="F237" s="5"/>
      <c r="G237" s="5"/>
    </row>
    <row r="238" spans="1:7" ht="15.75">
      <c r="A238" s="172" t="s">
        <v>173</v>
      </c>
      <c r="B238" s="172"/>
      <c r="C238" s="172"/>
      <c r="D238" s="172"/>
      <c r="E238" s="172"/>
      <c r="F238" s="172"/>
      <c r="G238" s="172"/>
    </row>
    <row r="239" spans="1:7" ht="15.75">
      <c r="A239" s="1"/>
      <c r="B239" s="1"/>
      <c r="C239" s="1"/>
      <c r="D239" s="1"/>
      <c r="E239" s="1"/>
      <c r="F239" s="1"/>
      <c r="G239" s="1"/>
    </row>
    <row r="240" spans="1:7" ht="15.75">
      <c r="A240" s="1"/>
      <c r="B240" s="1"/>
      <c r="C240" s="1"/>
      <c r="D240" s="1"/>
      <c r="E240" s="1"/>
      <c r="F240" s="1"/>
      <c r="G240" s="1"/>
    </row>
    <row r="241" spans="1:7" ht="99.75" customHeight="1">
      <c r="A241" s="173" t="s">
        <v>174</v>
      </c>
      <c r="B241" s="173"/>
      <c r="C241" s="173"/>
      <c r="D241" s="173"/>
      <c r="E241" s="173"/>
      <c r="F241" s="173"/>
      <c r="G241" s="173"/>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E48"/>
    <mergeCell ref="F48:G48"/>
    <mergeCell ref="B49:E49"/>
    <mergeCell ref="F49:G49"/>
    <mergeCell ref="A50:E50"/>
    <mergeCell ref="F50:G50"/>
    <mergeCell ref="A51:G52"/>
    <mergeCell ref="A54:G54"/>
    <mergeCell ref="A56:G56"/>
    <mergeCell ref="A57:G57"/>
    <mergeCell ref="B58:E58"/>
    <mergeCell ref="B59:E59"/>
    <mergeCell ref="B60:E60"/>
    <mergeCell ref="B61:E61"/>
    <mergeCell ref="A62:E62"/>
    <mergeCell ref="A63:G65"/>
    <mergeCell ref="A66:G67"/>
    <mergeCell ref="A69:G71"/>
    <mergeCell ref="A72:F72"/>
    <mergeCell ref="B74:E74"/>
    <mergeCell ref="B75:E75"/>
    <mergeCell ref="B76:E76"/>
    <mergeCell ref="B77:E77"/>
    <mergeCell ref="B78:E78"/>
    <mergeCell ref="B79:E79"/>
    <mergeCell ref="B80:E80"/>
    <mergeCell ref="B81:E81"/>
    <mergeCell ref="B82:E82"/>
    <mergeCell ref="A83:E83"/>
    <mergeCell ref="A85:G86"/>
    <mergeCell ref="A87:G88"/>
    <mergeCell ref="A89:G89"/>
    <mergeCell ref="A90:G90"/>
    <mergeCell ref="A92:G92"/>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3:G213"/>
    <mergeCell ref="B215:E215"/>
    <mergeCell ref="F215:G215"/>
    <mergeCell ref="B216:E216"/>
    <mergeCell ref="F216:G216"/>
    <mergeCell ref="B217:E217"/>
    <mergeCell ref="F217:G217"/>
    <mergeCell ref="B218:E218"/>
    <mergeCell ref="F218:G218"/>
    <mergeCell ref="B219:E219"/>
    <mergeCell ref="F219:G219"/>
    <mergeCell ref="B220:E220"/>
    <mergeCell ref="F220:G220"/>
    <mergeCell ref="A221:E221"/>
    <mergeCell ref="F221:G221"/>
    <mergeCell ref="B222:E222"/>
    <mergeCell ref="F222:G222"/>
    <mergeCell ref="A223:E223"/>
    <mergeCell ref="F223:G223"/>
    <mergeCell ref="A225:G225"/>
    <mergeCell ref="A227:B227"/>
    <mergeCell ref="E227:G227"/>
    <mergeCell ref="E228:G228"/>
    <mergeCell ref="A229:F229"/>
    <mergeCell ref="A231:G231"/>
    <mergeCell ref="B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dimension ref="A1:G241"/>
  <sheetViews>
    <sheetView zoomScale="130" zoomScaleNormal="130" workbookViewId="0" topLeftCell="A160">
      <selection activeCell="E228" sqref="E228"/>
    </sheetView>
  </sheetViews>
  <sheetFormatPr defaultColWidth="9.00390625" defaultRowHeight="14.25"/>
  <cols>
    <col min="1" max="4" width="10.375" style="0" customWidth="1"/>
    <col min="5" max="5" width="12.625" style="0" customWidth="1"/>
    <col min="6" max="6" width="8.625" style="0" customWidth="1"/>
    <col min="7" max="7" width="14.625" style="0" customWidth="1"/>
    <col min="8" max="16384" width="10.375" style="0" customWidth="1"/>
  </cols>
  <sheetData>
    <row r="1" spans="1:7" ht="15.75">
      <c r="A1" s="3" t="s">
        <v>0</v>
      </c>
      <c r="B1" s="3"/>
      <c r="C1" s="3"/>
      <c r="D1" s="3"/>
      <c r="E1" s="3"/>
      <c r="F1" s="3"/>
      <c r="G1" s="3"/>
    </row>
    <row r="2" spans="1:7" ht="15.75">
      <c r="A2" s="3"/>
      <c r="B2" s="3"/>
      <c r="C2" s="3"/>
      <c r="D2" s="3"/>
      <c r="E2" s="3"/>
      <c r="F2" s="3"/>
      <c r="G2" s="3"/>
    </row>
    <row r="3" spans="1:7" ht="15.75">
      <c r="A3" s="6"/>
      <c r="B3" s="6"/>
      <c r="C3" s="6"/>
      <c r="D3" s="6"/>
      <c r="E3" s="6"/>
      <c r="F3" s="6"/>
      <c r="G3" s="6"/>
    </row>
    <row r="4" spans="1:7" ht="15.75">
      <c r="A4" s="3" t="s">
        <v>1</v>
      </c>
      <c r="B4" s="3"/>
      <c r="C4" s="3"/>
      <c r="D4" s="3"/>
      <c r="E4" s="3"/>
      <c r="F4" s="3"/>
      <c r="G4" s="3"/>
    </row>
    <row r="5" spans="1:7" ht="15.75">
      <c r="A5" s="7"/>
      <c r="B5" s="7"/>
      <c r="C5" s="7"/>
      <c r="D5" s="7"/>
      <c r="E5" s="7"/>
      <c r="F5" s="7"/>
      <c r="G5" s="7"/>
    </row>
    <row r="6" spans="1:7" ht="15.75" customHeight="1">
      <c r="A6" s="8" t="s">
        <v>2</v>
      </c>
      <c r="B6" s="8"/>
      <c r="C6" s="8"/>
      <c r="D6" s="8"/>
      <c r="E6" s="8"/>
      <c r="F6" s="8"/>
      <c r="G6" s="8"/>
    </row>
    <row r="7" spans="1:7" ht="15.75" customHeight="1">
      <c r="A7" s="9" t="s">
        <v>3</v>
      </c>
      <c r="B7" s="9"/>
      <c r="C7" s="9"/>
      <c r="D7" s="9"/>
      <c r="E7" s="9"/>
      <c r="F7" s="9"/>
      <c r="G7" s="9"/>
    </row>
    <row r="8" spans="1:7" ht="15.75" customHeight="1">
      <c r="A8" s="10" t="s">
        <v>4</v>
      </c>
      <c r="B8" s="10"/>
      <c r="C8" s="10"/>
      <c r="D8" s="10"/>
      <c r="E8" s="10"/>
      <c r="F8" s="11"/>
      <c r="G8" s="11"/>
    </row>
    <row r="9" spans="1:7" ht="15.75">
      <c r="A9" s="12"/>
      <c r="B9" s="12"/>
      <c r="C9" s="12"/>
      <c r="D9" s="12"/>
      <c r="E9" s="12"/>
      <c r="F9" s="11"/>
      <c r="G9" s="11"/>
    </row>
    <row r="10" spans="1:7" ht="15.75">
      <c r="A10" s="3" t="s">
        <v>5</v>
      </c>
      <c r="B10" s="3"/>
      <c r="C10" s="3"/>
      <c r="D10" s="3"/>
      <c r="E10" s="3"/>
      <c r="F10" s="3"/>
      <c r="G10" s="3"/>
    </row>
    <row r="11" spans="1:7" ht="15.75">
      <c r="A11" s="13"/>
      <c r="B11" s="13"/>
      <c r="C11" s="13"/>
      <c r="D11" s="13"/>
      <c r="E11" s="13"/>
      <c r="F11" s="13"/>
      <c r="G11" s="13"/>
    </row>
    <row r="12" spans="1:7" ht="15.75" customHeight="1">
      <c r="A12" s="14" t="s">
        <v>6</v>
      </c>
      <c r="B12" s="15" t="s">
        <v>7</v>
      </c>
      <c r="C12" s="15"/>
      <c r="D12" s="15"/>
      <c r="E12" s="15"/>
      <c r="F12" s="16" t="s">
        <v>8</v>
      </c>
      <c r="G12" s="16"/>
    </row>
    <row r="13" spans="1:7" ht="15.75" customHeight="1">
      <c r="A13" s="14" t="s">
        <v>9</v>
      </c>
      <c r="B13" s="15" t="s">
        <v>10</v>
      </c>
      <c r="C13" s="15"/>
      <c r="D13" s="15"/>
      <c r="E13" s="15"/>
      <c r="F13" s="17" t="s">
        <v>11</v>
      </c>
      <c r="G13" s="17"/>
    </row>
    <row r="14" spans="1:7" ht="25.5" customHeight="1">
      <c r="A14" s="14" t="s">
        <v>12</v>
      </c>
      <c r="B14" s="15" t="s">
        <v>13</v>
      </c>
      <c r="C14" s="15"/>
      <c r="D14" s="15"/>
      <c r="E14" s="15"/>
      <c r="F14" s="18" t="s">
        <v>180</v>
      </c>
      <c r="G14" s="18"/>
    </row>
    <row r="15" spans="1:7" ht="15.75" customHeight="1">
      <c r="A15" s="14" t="s">
        <v>15</v>
      </c>
      <c r="B15" s="19" t="s">
        <v>16</v>
      </c>
      <c r="C15" s="19"/>
      <c r="D15" s="19"/>
      <c r="E15" s="19"/>
      <c r="F15" s="20">
        <v>12</v>
      </c>
      <c r="G15" s="20"/>
    </row>
    <row r="16" spans="1:7" ht="15.75">
      <c r="A16" s="3" t="s">
        <v>17</v>
      </c>
      <c r="B16" s="3"/>
      <c r="C16" s="3"/>
      <c r="D16" s="3"/>
      <c r="E16" s="3"/>
      <c r="F16" s="3"/>
      <c r="G16" s="3"/>
    </row>
    <row r="17" spans="1:7" ht="15.75">
      <c r="A17" s="3"/>
      <c r="B17" s="3"/>
      <c r="C17" s="3"/>
      <c r="D17" s="3"/>
      <c r="E17" s="3"/>
      <c r="F17" s="3"/>
      <c r="G17" s="3"/>
    </row>
    <row r="18" spans="1:7" ht="15.75">
      <c r="A18" s="3"/>
      <c r="B18" s="3"/>
      <c r="C18" s="3"/>
      <c r="D18" s="3"/>
      <c r="E18" s="3"/>
      <c r="F18" s="3"/>
      <c r="G18" s="3"/>
    </row>
    <row r="19" spans="1:7" ht="36.75" customHeight="1">
      <c r="A19" s="21" t="s">
        <v>18</v>
      </c>
      <c r="B19" s="22" t="s">
        <v>19</v>
      </c>
      <c r="C19" s="22"/>
      <c r="D19" s="22"/>
      <c r="E19" s="22"/>
      <c r="F19" s="22" t="s">
        <v>20</v>
      </c>
      <c r="G19" s="22"/>
    </row>
    <row r="20" spans="1:7" ht="20.25" customHeight="1">
      <c r="A20" s="23" t="s">
        <v>21</v>
      </c>
      <c r="B20" s="24" t="s">
        <v>211</v>
      </c>
      <c r="C20" s="24"/>
      <c r="D20" s="24"/>
      <c r="E20" s="24"/>
      <c r="F20" s="24">
        <v>724</v>
      </c>
      <c r="G20" s="24"/>
    </row>
    <row r="21" spans="1:7" ht="15.75">
      <c r="A21" s="25"/>
      <c r="B21" s="25"/>
      <c r="C21" s="25"/>
      <c r="D21" s="25"/>
      <c r="E21" s="25"/>
      <c r="F21" s="25"/>
      <c r="G21" s="25"/>
    </row>
    <row r="22" spans="1:7" ht="15.75" customHeight="1">
      <c r="A22" s="26" t="s">
        <v>23</v>
      </c>
      <c r="B22" s="26"/>
      <c r="C22" s="26"/>
      <c r="D22" s="26"/>
      <c r="E22" s="26"/>
      <c r="F22" s="26"/>
      <c r="G22" s="26"/>
    </row>
    <row r="23" spans="1:7" ht="15.75">
      <c r="A23" s="26"/>
      <c r="B23" s="26"/>
      <c r="C23" s="26"/>
      <c r="D23" s="26"/>
      <c r="E23" s="26"/>
      <c r="F23" s="26"/>
      <c r="G23" s="26"/>
    </row>
    <row r="24" spans="1:7" ht="15.75" customHeight="1">
      <c r="A24" s="26" t="s">
        <v>24</v>
      </c>
      <c r="B24" s="26"/>
      <c r="C24" s="26"/>
      <c r="D24" s="26"/>
      <c r="E24" s="26"/>
      <c r="F24" s="26"/>
      <c r="G24" s="26"/>
    </row>
    <row r="25" spans="1:7" ht="21.75" customHeight="1">
      <c r="A25" s="26"/>
      <c r="B25" s="26"/>
      <c r="C25" s="26"/>
      <c r="D25" s="26"/>
      <c r="E25" s="26"/>
      <c r="F25" s="26"/>
      <c r="G25" s="26"/>
    </row>
    <row r="26" spans="1:7" ht="15.75">
      <c r="A26" s="27"/>
      <c r="B26" s="27"/>
      <c r="C26" s="27"/>
      <c r="D26" s="27"/>
      <c r="E26" s="27"/>
      <c r="F26" s="27"/>
      <c r="G26" s="27"/>
    </row>
    <row r="27" spans="1:7" ht="15.75">
      <c r="A27" s="27"/>
      <c r="B27" s="27"/>
      <c r="C27" s="27"/>
      <c r="D27" s="27"/>
      <c r="E27" s="27"/>
      <c r="F27" s="27"/>
      <c r="G27" s="27"/>
    </row>
    <row r="28" spans="1:7" ht="15.75" customHeight="1">
      <c r="A28" s="28" t="s">
        <v>25</v>
      </c>
      <c r="B28" s="28"/>
      <c r="C28" s="28"/>
      <c r="D28" s="28"/>
      <c r="E28" s="28"/>
      <c r="F28" s="28"/>
      <c r="G28" s="28"/>
    </row>
    <row r="29" spans="1:7" ht="15.75">
      <c r="A29" s="29"/>
      <c r="B29" s="27"/>
      <c r="C29" s="30"/>
      <c r="D29" s="27"/>
      <c r="E29" s="27"/>
      <c r="F29" s="27"/>
      <c r="G29" s="27"/>
    </row>
    <row r="30" spans="1:7" ht="15.75">
      <c r="A30" s="31" t="s">
        <v>26</v>
      </c>
      <c r="B30" s="31"/>
      <c r="C30" s="31"/>
      <c r="D30" s="31"/>
      <c r="E30" s="31"/>
      <c r="F30" s="31"/>
      <c r="G30" s="31"/>
    </row>
    <row r="31" spans="1:7" ht="15.75">
      <c r="A31" s="32" t="s">
        <v>27</v>
      </c>
      <c r="B31" s="32"/>
      <c r="C31" s="32"/>
      <c r="D31" s="32"/>
      <c r="E31" s="32"/>
      <c r="F31" s="32"/>
      <c r="G31" s="32"/>
    </row>
    <row r="32" spans="1:7" ht="15.75">
      <c r="A32" s="33"/>
      <c r="B32" s="34"/>
      <c r="C32" s="34"/>
      <c r="D32" s="34"/>
      <c r="E32" s="34"/>
      <c r="F32" s="34"/>
      <c r="G32" s="34"/>
    </row>
    <row r="33" spans="1:7" ht="15.75">
      <c r="A33" s="33"/>
      <c r="B33" s="34"/>
      <c r="C33" s="34"/>
      <c r="D33" s="34"/>
      <c r="E33" s="34"/>
      <c r="F33" s="34"/>
      <c r="G33" s="34"/>
    </row>
    <row r="34" spans="1:7" ht="15.75" customHeight="1">
      <c r="A34" s="35" t="s">
        <v>28</v>
      </c>
      <c r="B34" s="35"/>
      <c r="C34" s="35"/>
      <c r="D34" s="35"/>
      <c r="E34" s="35"/>
      <c r="F34" s="35"/>
      <c r="G34" s="35"/>
    </row>
    <row r="35" spans="1:7" ht="25.5" customHeight="1">
      <c r="A35" s="36">
        <v>1</v>
      </c>
      <c r="B35" s="37" t="s">
        <v>29</v>
      </c>
      <c r="C35" s="37"/>
      <c r="D35" s="37"/>
      <c r="E35" s="37"/>
      <c r="F35" s="38" t="s">
        <v>181</v>
      </c>
      <c r="G35" s="38"/>
    </row>
    <row r="36" spans="1:7" ht="15.75" customHeight="1">
      <c r="A36" s="36">
        <v>2</v>
      </c>
      <c r="B36" s="37" t="s">
        <v>31</v>
      </c>
      <c r="C36" s="37"/>
      <c r="D36" s="37"/>
      <c r="E36" s="37"/>
      <c r="F36" s="39" t="s">
        <v>182</v>
      </c>
      <c r="G36" s="39"/>
    </row>
    <row r="37" spans="1:7" ht="15.75" customHeight="1">
      <c r="A37" s="36">
        <v>3</v>
      </c>
      <c r="B37" s="37" t="s">
        <v>33</v>
      </c>
      <c r="C37" s="37"/>
      <c r="D37" s="37"/>
      <c r="E37" s="37"/>
      <c r="F37" s="40">
        <v>2241.65</v>
      </c>
      <c r="G37" s="40"/>
    </row>
    <row r="38" spans="1:7" ht="15.75" customHeight="1">
      <c r="A38" s="36">
        <v>4</v>
      </c>
      <c r="B38" s="37" t="s">
        <v>34</v>
      </c>
      <c r="C38" s="37"/>
      <c r="D38" s="37"/>
      <c r="E38" s="37"/>
      <c r="F38" s="41">
        <v>44743</v>
      </c>
      <c r="G38" s="41"/>
    </row>
    <row r="39" spans="1:7" ht="15.75">
      <c r="A39" s="42"/>
      <c r="B39" s="43"/>
      <c r="C39" s="43"/>
      <c r="D39" s="43"/>
      <c r="E39" s="43"/>
      <c r="F39" s="44"/>
      <c r="G39" s="44"/>
    </row>
    <row r="40" spans="1:7" ht="15.75">
      <c r="A40" s="45" t="s">
        <v>35</v>
      </c>
      <c r="B40" s="45"/>
      <c r="C40" s="45"/>
      <c r="D40" s="45"/>
      <c r="E40" s="45"/>
      <c r="F40" s="45"/>
      <c r="G40" s="45"/>
    </row>
    <row r="41" spans="1:7" ht="15.75">
      <c r="A41" s="46"/>
      <c r="B41" s="46"/>
      <c r="C41" s="46"/>
      <c r="D41" s="46"/>
      <c r="E41" s="46"/>
      <c r="F41" s="46"/>
      <c r="G41" s="46"/>
    </row>
    <row r="42" spans="1:7" ht="15.75" customHeight="1">
      <c r="A42" s="47" t="s">
        <v>36</v>
      </c>
      <c r="B42" s="47"/>
      <c r="C42" s="47"/>
      <c r="D42" s="47"/>
      <c r="E42" s="47"/>
      <c r="F42" s="47"/>
      <c r="G42" s="47"/>
    </row>
    <row r="43" spans="1:7" ht="15.75">
      <c r="A43" s="47"/>
      <c r="B43" s="47"/>
      <c r="C43" s="47"/>
      <c r="D43" s="47"/>
      <c r="E43" s="47"/>
      <c r="F43" s="47"/>
      <c r="G43" s="47"/>
    </row>
    <row r="44" spans="1:7" ht="15.75">
      <c r="A44" s="47"/>
      <c r="B44" s="47"/>
      <c r="C44" s="47"/>
      <c r="D44" s="47"/>
      <c r="E44" s="47"/>
      <c r="F44" s="47"/>
      <c r="G44" s="47"/>
    </row>
    <row r="45" spans="1:7" ht="15.75">
      <c r="A45" s="48" t="s">
        <v>37</v>
      </c>
      <c r="B45" s="48"/>
      <c r="C45" s="48"/>
      <c r="D45" s="48"/>
      <c r="E45" s="48"/>
      <c r="F45" s="48"/>
      <c r="G45" s="48"/>
    </row>
    <row r="46" spans="1:7" ht="15.75" customHeight="1">
      <c r="A46" s="21">
        <v>1</v>
      </c>
      <c r="B46" s="22" t="s">
        <v>38</v>
      </c>
      <c r="C46" s="22"/>
      <c r="D46" s="22"/>
      <c r="E46" s="22"/>
      <c r="F46" s="22" t="s">
        <v>39</v>
      </c>
      <c r="G46" s="22"/>
    </row>
    <row r="47" spans="1:7" ht="15.75" customHeight="1">
      <c r="A47" s="49" t="s">
        <v>6</v>
      </c>
      <c r="B47" s="50" t="s">
        <v>40</v>
      </c>
      <c r="C47" s="50"/>
      <c r="D47" s="50"/>
      <c r="E47" s="50"/>
      <c r="F47" s="51">
        <v>2241.65</v>
      </c>
      <c r="G47" s="51"/>
    </row>
    <row r="48" spans="1:7" ht="15.75" customHeight="1">
      <c r="A48" s="49" t="s">
        <v>9</v>
      </c>
      <c r="B48" s="98" t="s">
        <v>198</v>
      </c>
      <c r="C48" s="98"/>
      <c r="D48" s="98"/>
      <c r="E48" s="98"/>
      <c r="F48" s="166">
        <v>10.19</v>
      </c>
      <c r="G48" s="166"/>
    </row>
    <row r="49" spans="1:7" ht="15.75" customHeight="1">
      <c r="A49" s="49" t="s">
        <v>12</v>
      </c>
      <c r="B49" s="176" t="s">
        <v>204</v>
      </c>
      <c r="C49" s="176"/>
      <c r="D49" s="176"/>
      <c r="E49" s="176"/>
      <c r="F49" s="166">
        <v>10.19</v>
      </c>
      <c r="G49" s="166"/>
    </row>
    <row r="50" spans="1:7" ht="15.75" customHeight="1">
      <c r="A50" s="52" t="s">
        <v>41</v>
      </c>
      <c r="B50" s="52"/>
      <c r="C50" s="52"/>
      <c r="D50" s="52"/>
      <c r="E50" s="52"/>
      <c r="F50" s="53">
        <f>F49+F48</f>
        <v>20.38</v>
      </c>
      <c r="G50" s="53"/>
    </row>
    <row r="51" spans="1:7" ht="15.75" customHeight="1">
      <c r="A51" s="47" t="s">
        <v>42</v>
      </c>
      <c r="B51" s="47"/>
      <c r="C51" s="47"/>
      <c r="D51" s="47"/>
      <c r="E51" s="47"/>
      <c r="F51" s="47"/>
      <c r="G51" s="47"/>
    </row>
    <row r="52" spans="1:7" ht="15.75">
      <c r="A52" s="47"/>
      <c r="B52" s="47"/>
      <c r="C52" s="47"/>
      <c r="D52" s="47"/>
      <c r="E52" s="47"/>
      <c r="F52" s="47"/>
      <c r="G52" s="47"/>
    </row>
    <row r="53" spans="1:7" ht="15.75">
      <c r="A53" s="47"/>
      <c r="B53" s="47"/>
      <c r="C53" s="47"/>
      <c r="D53" s="47"/>
      <c r="E53" s="47"/>
      <c r="F53" s="47"/>
      <c r="G53" s="47"/>
    </row>
    <row r="54" spans="1:7" ht="15.75" customHeight="1">
      <c r="A54" s="54" t="s">
        <v>43</v>
      </c>
      <c r="B54" s="54"/>
      <c r="C54" s="54"/>
      <c r="D54" s="54"/>
      <c r="E54" s="54"/>
      <c r="F54" s="54"/>
      <c r="G54" s="54"/>
    </row>
    <row r="55" spans="1:7" ht="15.75">
      <c r="A55" s="33"/>
      <c r="B55" s="34"/>
      <c r="C55" s="34"/>
      <c r="D55" s="34"/>
      <c r="E55" s="34"/>
      <c r="F55" s="34"/>
      <c r="G55" s="34"/>
    </row>
    <row r="56" spans="1:7" ht="15.75" customHeight="1">
      <c r="A56" s="55" t="s">
        <v>44</v>
      </c>
      <c r="B56" s="55"/>
      <c r="C56" s="55"/>
      <c r="D56" s="55"/>
      <c r="E56" s="55"/>
      <c r="F56" s="55"/>
      <c r="G56" s="55"/>
    </row>
    <row r="57" spans="1:7" ht="15.75" customHeight="1">
      <c r="A57" s="56"/>
      <c r="B57" s="56"/>
      <c r="C57" s="56"/>
      <c r="D57" s="56"/>
      <c r="E57" s="56"/>
      <c r="F57" s="56"/>
      <c r="G57" s="56"/>
    </row>
    <row r="58" spans="1:7" ht="25.5" customHeight="1">
      <c r="A58" s="57" t="s">
        <v>45</v>
      </c>
      <c r="B58" s="57" t="s">
        <v>46</v>
      </c>
      <c r="C58" s="57"/>
      <c r="D58" s="57"/>
      <c r="E58" s="57"/>
      <c r="F58" s="57" t="s">
        <v>47</v>
      </c>
      <c r="G58" s="57" t="s">
        <v>39</v>
      </c>
    </row>
    <row r="59" spans="1:7" ht="15.75" customHeight="1">
      <c r="A59" s="58" t="s">
        <v>6</v>
      </c>
      <c r="B59" s="59" t="s">
        <v>48</v>
      </c>
      <c r="C59" s="59"/>
      <c r="D59" s="59"/>
      <c r="E59" s="59"/>
      <c r="F59" s="60">
        <v>0.0833</v>
      </c>
      <c r="G59" s="61">
        <v>0</v>
      </c>
    </row>
    <row r="60" spans="1:7" ht="15.75" customHeight="1">
      <c r="A60" s="58" t="s">
        <v>9</v>
      </c>
      <c r="B60" s="59" t="s">
        <v>49</v>
      </c>
      <c r="C60" s="59"/>
      <c r="D60" s="59"/>
      <c r="E60" s="59"/>
      <c r="F60" s="62">
        <v>0.0833</v>
      </c>
      <c r="G60" s="61">
        <v>0</v>
      </c>
    </row>
    <row r="61" spans="1:7" ht="15.75" customHeight="1">
      <c r="A61" s="14" t="s">
        <v>12</v>
      </c>
      <c r="B61" s="63" t="s">
        <v>50</v>
      </c>
      <c r="C61" s="63"/>
      <c r="D61" s="63"/>
      <c r="E61" s="63"/>
      <c r="F61" s="62">
        <v>0.0278</v>
      </c>
      <c r="G61" s="61">
        <v>0</v>
      </c>
    </row>
    <row r="62" spans="1:7" ht="15.75" customHeight="1">
      <c r="A62" s="21" t="s">
        <v>41</v>
      </c>
      <c r="B62" s="21"/>
      <c r="C62" s="21"/>
      <c r="D62" s="21"/>
      <c r="E62" s="21"/>
      <c r="F62" s="64">
        <f>F59+F60+F61</f>
        <v>0.1944</v>
      </c>
      <c r="G62" s="65">
        <f>G59+G60+G61</f>
        <v>0</v>
      </c>
    </row>
    <row r="63" spans="1:7" ht="15.75" customHeight="1">
      <c r="A63" s="66" t="s">
        <v>51</v>
      </c>
      <c r="B63" s="66"/>
      <c r="C63" s="66"/>
      <c r="D63" s="66"/>
      <c r="E63" s="66"/>
      <c r="F63" s="66"/>
      <c r="G63" s="66"/>
    </row>
    <row r="64" spans="1:7" ht="15.75">
      <c r="A64" s="66"/>
      <c r="B64" s="66"/>
      <c r="C64" s="66"/>
      <c r="D64" s="66"/>
      <c r="E64" s="66"/>
      <c r="F64" s="66"/>
      <c r="G64" s="66"/>
    </row>
    <row r="65" spans="1:7" ht="15.75">
      <c r="A65" s="66"/>
      <c r="B65" s="66"/>
      <c r="C65" s="66"/>
      <c r="D65" s="66"/>
      <c r="E65" s="66"/>
      <c r="F65" s="66"/>
      <c r="G65" s="66"/>
    </row>
    <row r="66" spans="1:7" ht="15.75" customHeight="1">
      <c r="A66" s="67" t="s">
        <v>52</v>
      </c>
      <c r="B66" s="67"/>
      <c r="C66" s="67"/>
      <c r="D66" s="67"/>
      <c r="E66" s="67"/>
      <c r="F66" s="67"/>
      <c r="G66" s="67"/>
    </row>
    <row r="67" spans="1:7" ht="15.75">
      <c r="A67" s="67"/>
      <c r="B67" s="67"/>
      <c r="C67" s="67"/>
      <c r="D67" s="67"/>
      <c r="E67" s="67"/>
      <c r="F67" s="67"/>
      <c r="G67" s="67"/>
    </row>
    <row r="68" spans="1:7" ht="15.75">
      <c r="A68" s="67"/>
      <c r="B68" s="67"/>
      <c r="C68" s="67"/>
      <c r="D68" s="67"/>
      <c r="E68" s="67"/>
      <c r="F68" s="67"/>
      <c r="G68" s="67"/>
    </row>
    <row r="69" spans="1:7" ht="15.75" customHeight="1">
      <c r="A69" s="68" t="s">
        <v>53</v>
      </c>
      <c r="B69" s="68"/>
      <c r="C69" s="68"/>
      <c r="D69" s="68"/>
      <c r="E69" s="68"/>
      <c r="F69" s="68"/>
      <c r="G69" s="68"/>
    </row>
    <row r="70" spans="1:7" ht="15.75">
      <c r="A70" s="68"/>
      <c r="B70" s="68"/>
      <c r="C70" s="68"/>
      <c r="D70" s="68"/>
      <c r="E70" s="68"/>
      <c r="F70" s="68"/>
      <c r="G70" s="68"/>
    </row>
    <row r="71" spans="1:7" ht="15.75">
      <c r="A71" s="68"/>
      <c r="B71" s="68"/>
      <c r="C71" s="68"/>
      <c r="D71" s="68"/>
      <c r="E71" s="68"/>
      <c r="F71" s="68"/>
      <c r="G71" s="68"/>
    </row>
    <row r="72" spans="1:7" ht="15.75" customHeight="1">
      <c r="A72" s="69" t="s">
        <v>54</v>
      </c>
      <c r="B72" s="69"/>
      <c r="C72" s="69"/>
      <c r="D72" s="69"/>
      <c r="E72" s="69"/>
      <c r="F72" s="69"/>
      <c r="G72" s="70">
        <f>F50+G62</f>
        <v>20.38</v>
      </c>
    </row>
    <row r="73" spans="1:7" ht="15.75">
      <c r="A73" s="42"/>
      <c r="B73" s="34"/>
      <c r="C73" s="34"/>
      <c r="D73" s="34"/>
      <c r="E73" s="34"/>
      <c r="F73" s="34"/>
      <c r="G73" s="34"/>
    </row>
    <row r="74" spans="1:7" ht="25.5" customHeight="1">
      <c r="A74" s="71" t="s">
        <v>55</v>
      </c>
      <c r="B74" s="72" t="s">
        <v>56</v>
      </c>
      <c r="C74" s="72"/>
      <c r="D74" s="72"/>
      <c r="E74" s="72"/>
      <c r="F74" s="72" t="s">
        <v>57</v>
      </c>
      <c r="G74" s="72" t="s">
        <v>39</v>
      </c>
    </row>
    <row r="75" spans="1:7" ht="15.75" customHeight="1">
      <c r="A75" s="73" t="s">
        <v>6</v>
      </c>
      <c r="B75" s="74" t="s">
        <v>58</v>
      </c>
      <c r="C75" s="74"/>
      <c r="D75" s="74"/>
      <c r="E75" s="74"/>
      <c r="F75" s="75">
        <v>0.2</v>
      </c>
      <c r="G75" s="76">
        <f>G72*F75</f>
        <v>4.076</v>
      </c>
    </row>
    <row r="76" spans="1:7" ht="15.75" customHeight="1">
      <c r="A76" s="73" t="s">
        <v>9</v>
      </c>
      <c r="B76" s="74" t="s">
        <v>59</v>
      </c>
      <c r="C76" s="74"/>
      <c r="D76" s="74"/>
      <c r="E76" s="74"/>
      <c r="F76" s="75">
        <v>0.025</v>
      </c>
      <c r="G76" s="76">
        <f>G72*F76</f>
        <v>0.5095</v>
      </c>
    </row>
    <row r="77" spans="1:7" ht="15.75" customHeight="1">
      <c r="A77" s="73" t="s">
        <v>12</v>
      </c>
      <c r="B77" s="74" t="s">
        <v>60</v>
      </c>
      <c r="C77" s="74"/>
      <c r="D77" s="74"/>
      <c r="E77" s="74"/>
      <c r="F77" s="75">
        <v>0.03</v>
      </c>
      <c r="G77" s="76">
        <f>G72*F77</f>
        <v>0.6113999999999999</v>
      </c>
    </row>
    <row r="78" spans="1:7" ht="15.75" customHeight="1">
      <c r="A78" s="73" t="s">
        <v>15</v>
      </c>
      <c r="B78" s="74" t="s">
        <v>61</v>
      </c>
      <c r="C78" s="74"/>
      <c r="D78" s="74"/>
      <c r="E78" s="74"/>
      <c r="F78" s="75">
        <v>0.015</v>
      </c>
      <c r="G78" s="76">
        <f>G72*F78</f>
        <v>0.30569999999999997</v>
      </c>
    </row>
    <row r="79" spans="1:7" ht="15.75" customHeight="1">
      <c r="A79" s="73" t="s">
        <v>62</v>
      </c>
      <c r="B79" s="74" t="s">
        <v>63</v>
      </c>
      <c r="C79" s="74"/>
      <c r="D79" s="74"/>
      <c r="E79" s="74"/>
      <c r="F79" s="75">
        <v>0.01</v>
      </c>
      <c r="G79" s="76">
        <f>G72*F79</f>
        <v>0.20379999999999998</v>
      </c>
    </row>
    <row r="80" spans="1:7" ht="15.75" customHeight="1">
      <c r="A80" s="73" t="s">
        <v>64</v>
      </c>
      <c r="B80" s="74" t="s">
        <v>65</v>
      </c>
      <c r="C80" s="74"/>
      <c r="D80" s="74"/>
      <c r="E80" s="74"/>
      <c r="F80" s="75">
        <v>0.006</v>
      </c>
      <c r="G80" s="76">
        <f>G72*F80</f>
        <v>0.12228</v>
      </c>
    </row>
    <row r="81" spans="1:7" ht="15.75" customHeight="1">
      <c r="A81" s="73" t="s">
        <v>66</v>
      </c>
      <c r="B81" s="37" t="s">
        <v>67</v>
      </c>
      <c r="C81" s="37"/>
      <c r="D81" s="37"/>
      <c r="E81" s="37"/>
      <c r="F81" s="75">
        <v>0.002</v>
      </c>
      <c r="G81" s="76">
        <f>G72*F81</f>
        <v>0.04076</v>
      </c>
    </row>
    <row r="82" spans="1:7" ht="15.75" customHeight="1">
      <c r="A82" s="73" t="s">
        <v>68</v>
      </c>
      <c r="B82" s="37" t="s">
        <v>69</v>
      </c>
      <c r="C82" s="37"/>
      <c r="D82" s="37"/>
      <c r="E82" s="37"/>
      <c r="F82" s="75">
        <v>0.08</v>
      </c>
      <c r="G82" s="76">
        <f>G72*F82</f>
        <v>1.6303999999999998</v>
      </c>
    </row>
    <row r="83" spans="1:7" ht="15.75" customHeight="1">
      <c r="A83" s="71" t="s">
        <v>41</v>
      </c>
      <c r="B83" s="71"/>
      <c r="C83" s="71"/>
      <c r="D83" s="71"/>
      <c r="E83" s="71"/>
      <c r="F83" s="77">
        <v>0.36800000000000005</v>
      </c>
      <c r="G83" s="78">
        <f>G72*F83</f>
        <v>7.499840000000001</v>
      </c>
    </row>
    <row r="84" spans="1:7" ht="15.75">
      <c r="A84" s="13"/>
      <c r="B84" s="34"/>
      <c r="C84" s="34"/>
      <c r="D84" s="34"/>
      <c r="E84" s="34"/>
      <c r="F84" s="34"/>
      <c r="G84" s="34"/>
    </row>
    <row r="85" spans="1:7" ht="15.75" customHeight="1">
      <c r="A85" s="79" t="s">
        <v>70</v>
      </c>
      <c r="B85" s="79"/>
      <c r="C85" s="79"/>
      <c r="D85" s="79"/>
      <c r="E85" s="79"/>
      <c r="F85" s="79"/>
      <c r="G85" s="79"/>
    </row>
    <row r="86" spans="1:7" ht="15.75">
      <c r="A86" s="79"/>
      <c r="B86" s="79"/>
      <c r="C86" s="79"/>
      <c r="D86" s="79"/>
      <c r="E86" s="79"/>
      <c r="F86" s="79"/>
      <c r="G86" s="79"/>
    </row>
    <row r="87" spans="1:7" ht="15.75" customHeight="1">
      <c r="A87" s="79" t="s">
        <v>71</v>
      </c>
      <c r="B87" s="79"/>
      <c r="C87" s="79"/>
      <c r="D87" s="79"/>
      <c r="E87" s="79"/>
      <c r="F87" s="79"/>
      <c r="G87" s="79"/>
    </row>
    <row r="88" spans="1:7" ht="15.75">
      <c r="A88" s="79"/>
      <c r="B88" s="79"/>
      <c r="C88" s="79"/>
      <c r="D88" s="79"/>
      <c r="E88" s="79"/>
      <c r="F88" s="79"/>
      <c r="G88" s="79"/>
    </row>
    <row r="89" spans="1:7" ht="36.75" customHeight="1">
      <c r="A89" s="80" t="s">
        <v>72</v>
      </c>
      <c r="B89" s="80"/>
      <c r="C89" s="80"/>
      <c r="D89" s="80"/>
      <c r="E89" s="80"/>
      <c r="F89" s="80"/>
      <c r="G89" s="80"/>
    </row>
    <row r="90" spans="1:7" ht="15.75" customHeight="1">
      <c r="A90" s="79" t="s">
        <v>73</v>
      </c>
      <c r="B90" s="79"/>
      <c r="C90" s="79"/>
      <c r="D90" s="79"/>
      <c r="E90" s="79"/>
      <c r="F90" s="79"/>
      <c r="G90" s="79"/>
    </row>
    <row r="91" spans="1:7" ht="15.75">
      <c r="A91" s="29"/>
      <c r="B91" s="29"/>
      <c r="C91" s="29"/>
      <c r="D91" s="29"/>
      <c r="E91" s="29"/>
      <c r="F91" s="29"/>
      <c r="G91" s="29"/>
    </row>
    <row r="92" spans="1:7" ht="15.75" customHeight="1">
      <c r="A92" s="82" t="s">
        <v>74</v>
      </c>
      <c r="B92" s="82"/>
      <c r="C92" s="82"/>
      <c r="D92" s="82"/>
      <c r="E92" s="82"/>
      <c r="F92" s="82"/>
      <c r="G92" s="82"/>
    </row>
    <row r="93" spans="1:7" ht="15.75">
      <c r="A93" s="13"/>
      <c r="B93" s="34"/>
      <c r="C93" s="34"/>
      <c r="D93" s="34"/>
      <c r="E93" s="34"/>
      <c r="F93" s="34"/>
      <c r="G93" s="34"/>
    </row>
    <row r="94" spans="1:7" ht="15.75" customHeight="1">
      <c r="A94" s="83" t="s">
        <v>75</v>
      </c>
      <c r="B94" s="83" t="s">
        <v>76</v>
      </c>
      <c r="C94" s="83"/>
      <c r="D94" s="83"/>
      <c r="E94" s="83"/>
      <c r="F94" s="84" t="s">
        <v>39</v>
      </c>
      <c r="G94" s="84"/>
    </row>
    <row r="95" spans="1:7" ht="15.75" customHeight="1">
      <c r="A95" s="85" t="s">
        <v>6</v>
      </c>
      <c r="B95" s="86" t="s">
        <v>183</v>
      </c>
      <c r="C95" s="86"/>
      <c r="D95" s="86"/>
      <c r="E95" s="86"/>
      <c r="F95" s="87">
        <v>0</v>
      </c>
      <c r="G95" s="87"/>
    </row>
    <row r="96" spans="1:7" ht="15.75" customHeight="1">
      <c r="A96" s="85" t="s">
        <v>9</v>
      </c>
      <c r="B96" s="86" t="s">
        <v>184</v>
      </c>
      <c r="C96" s="86"/>
      <c r="D96" s="86"/>
      <c r="E96" s="86"/>
      <c r="F96" s="87">
        <v>0</v>
      </c>
      <c r="G96" s="87"/>
    </row>
    <row r="97" spans="1:7" ht="15.75" customHeight="1">
      <c r="A97" s="85" t="s">
        <v>12</v>
      </c>
      <c r="B97" s="89" t="s">
        <v>185</v>
      </c>
      <c r="C97" s="89"/>
      <c r="D97" s="89"/>
      <c r="E97" s="89"/>
      <c r="F97" s="174">
        <v>0</v>
      </c>
      <c r="G97" s="174"/>
    </row>
    <row r="98" spans="1:7" ht="15.75" customHeight="1">
      <c r="A98" s="77" t="s">
        <v>41</v>
      </c>
      <c r="B98" s="77"/>
      <c r="C98" s="77"/>
      <c r="D98" s="77"/>
      <c r="E98" s="77"/>
      <c r="F98" s="92">
        <f>SUM(F95:F97)</f>
        <v>0</v>
      </c>
      <c r="G98" s="92"/>
    </row>
    <row r="99" spans="1:7" ht="15.75">
      <c r="A99" s="25"/>
      <c r="B99" s="25"/>
      <c r="C99" s="25"/>
      <c r="D99" s="25"/>
      <c r="E99" s="25"/>
      <c r="F99" s="25"/>
      <c r="G99" s="25"/>
    </row>
    <row r="100" spans="1:7" ht="25.5" customHeight="1">
      <c r="A100" s="79" t="s">
        <v>81</v>
      </c>
      <c r="B100" s="79"/>
      <c r="C100" s="79"/>
      <c r="D100" s="79"/>
      <c r="E100" s="79"/>
      <c r="F100" s="79"/>
      <c r="G100" s="79"/>
    </row>
    <row r="101" spans="1:7" ht="15.75" customHeight="1">
      <c r="A101" s="93"/>
      <c r="B101" s="93"/>
      <c r="C101" s="93"/>
      <c r="D101" s="93"/>
      <c r="E101" s="93"/>
      <c r="F101" s="93"/>
      <c r="G101" s="93"/>
    </row>
    <row r="102" spans="1:7" ht="15.75" customHeight="1">
      <c r="A102" s="79" t="s">
        <v>82</v>
      </c>
      <c r="B102" s="79"/>
      <c r="C102" s="79"/>
      <c r="D102" s="79"/>
      <c r="E102" s="79"/>
      <c r="F102" s="79"/>
      <c r="G102" s="79"/>
    </row>
    <row r="103" spans="1:7" ht="15.75">
      <c r="A103" s="79"/>
      <c r="B103" s="79"/>
      <c r="C103" s="79"/>
      <c r="D103" s="79"/>
      <c r="E103" s="79"/>
      <c r="F103" s="79"/>
      <c r="G103" s="79"/>
    </row>
    <row r="104" spans="1:7" ht="15.75" customHeight="1">
      <c r="A104" s="94"/>
      <c r="B104" s="94"/>
      <c r="C104" s="94"/>
      <c r="D104" s="94"/>
      <c r="E104" s="94"/>
      <c r="F104" s="94"/>
      <c r="G104" s="94"/>
    </row>
    <row r="105" spans="1:7" ht="25.5" customHeight="1">
      <c r="A105" s="67" t="s">
        <v>83</v>
      </c>
      <c r="B105" s="67"/>
      <c r="C105" s="67"/>
      <c r="D105" s="67"/>
      <c r="E105" s="67"/>
      <c r="F105" s="67"/>
      <c r="G105" s="67"/>
    </row>
    <row r="106" spans="1:7" ht="15.75" customHeight="1">
      <c r="A106" s="5"/>
      <c r="B106" s="93"/>
      <c r="C106" s="93"/>
      <c r="D106" s="93"/>
      <c r="E106" s="93"/>
      <c r="F106" s="93"/>
      <c r="G106" s="93"/>
    </row>
    <row r="107" spans="1:7" ht="15.75" customHeight="1">
      <c r="A107" s="28" t="s">
        <v>84</v>
      </c>
      <c r="B107" s="28"/>
      <c r="C107" s="28"/>
      <c r="D107" s="28"/>
      <c r="E107" s="28"/>
      <c r="F107" s="28"/>
      <c r="G107" s="28"/>
    </row>
    <row r="108" spans="1:7" ht="15.75">
      <c r="A108" s="5"/>
      <c r="B108" s="5"/>
      <c r="C108" s="5"/>
      <c r="D108" s="5"/>
      <c r="E108" s="5"/>
      <c r="F108" s="5"/>
      <c r="G108" s="5"/>
    </row>
    <row r="109" spans="1:7" ht="15.75" customHeight="1">
      <c r="A109" s="71">
        <v>2</v>
      </c>
      <c r="B109" s="95" t="s">
        <v>85</v>
      </c>
      <c r="C109" s="95"/>
      <c r="D109" s="95"/>
      <c r="E109" s="95"/>
      <c r="F109" s="71" t="s">
        <v>39</v>
      </c>
      <c r="G109" s="71"/>
    </row>
    <row r="110" spans="1:7" ht="15.75" customHeight="1">
      <c r="A110" s="73" t="s">
        <v>45</v>
      </c>
      <c r="B110" s="37" t="s">
        <v>46</v>
      </c>
      <c r="C110" s="37"/>
      <c r="D110" s="37"/>
      <c r="E110" s="37"/>
      <c r="F110" s="96">
        <f>G62</f>
        <v>0</v>
      </c>
      <c r="G110" s="96"/>
    </row>
    <row r="111" spans="1:7" ht="15.75" customHeight="1">
      <c r="A111" s="73" t="s">
        <v>55</v>
      </c>
      <c r="B111" s="37" t="s">
        <v>56</v>
      </c>
      <c r="C111" s="37"/>
      <c r="D111" s="37"/>
      <c r="E111" s="37"/>
      <c r="F111" s="96">
        <f>G83</f>
        <v>7.499840000000001</v>
      </c>
      <c r="G111" s="96"/>
    </row>
    <row r="112" spans="1:7" ht="15.75" customHeight="1">
      <c r="A112" s="73" t="s">
        <v>75</v>
      </c>
      <c r="B112" s="37" t="s">
        <v>76</v>
      </c>
      <c r="C112" s="37"/>
      <c r="D112" s="37"/>
      <c r="E112" s="37"/>
      <c r="F112" s="96">
        <f>F98</f>
        <v>0</v>
      </c>
      <c r="G112" s="96"/>
    </row>
    <row r="113" spans="1:7" ht="15.75" customHeight="1">
      <c r="A113" s="95" t="s">
        <v>41</v>
      </c>
      <c r="B113" s="95"/>
      <c r="C113" s="95"/>
      <c r="D113" s="95"/>
      <c r="E113" s="95"/>
      <c r="F113" s="97">
        <f>F110+F111+F112</f>
        <v>7.499840000000001</v>
      </c>
      <c r="G113" s="97"/>
    </row>
    <row r="114" spans="1:7" ht="15.75">
      <c r="A114" s="34"/>
      <c r="B114" s="34"/>
      <c r="C114" s="34"/>
      <c r="D114" s="34"/>
      <c r="E114" s="34"/>
      <c r="F114" s="34"/>
      <c r="G114" s="34"/>
    </row>
    <row r="115" spans="1:7" ht="15.75">
      <c r="A115" s="54" t="s">
        <v>86</v>
      </c>
      <c r="B115" s="54"/>
      <c r="C115" s="54"/>
      <c r="D115" s="54"/>
      <c r="E115" s="54"/>
      <c r="F115" s="54"/>
      <c r="G115" s="54"/>
    </row>
    <row r="116" spans="1:7" ht="15.75">
      <c r="A116" s="5"/>
      <c r="B116" s="34"/>
      <c r="C116" s="34"/>
      <c r="D116" s="34"/>
      <c r="E116" s="34"/>
      <c r="F116" s="34"/>
      <c r="G116" s="34"/>
    </row>
    <row r="117" spans="1:7" ht="15.75" customHeight="1">
      <c r="A117" s="57">
        <v>3</v>
      </c>
      <c r="B117" s="57" t="s">
        <v>87</v>
      </c>
      <c r="C117" s="57"/>
      <c r="D117" s="57"/>
      <c r="E117" s="57"/>
      <c r="F117" s="57" t="s">
        <v>47</v>
      </c>
      <c r="G117" s="57" t="s">
        <v>39</v>
      </c>
    </row>
    <row r="118" spans="1:7" ht="15.75" customHeight="1">
      <c r="A118" s="58" t="s">
        <v>6</v>
      </c>
      <c r="B118" s="98" t="s">
        <v>88</v>
      </c>
      <c r="C118" s="98"/>
      <c r="D118" s="98"/>
      <c r="E118" s="98"/>
      <c r="F118" s="99">
        <v>0.004200000000000001</v>
      </c>
      <c r="G118" s="100">
        <v>0</v>
      </c>
    </row>
    <row r="119" spans="1:7" ht="15.75" customHeight="1">
      <c r="A119" s="14" t="s">
        <v>9</v>
      </c>
      <c r="B119" s="98" t="s">
        <v>89</v>
      </c>
      <c r="C119" s="98"/>
      <c r="D119" s="98"/>
      <c r="E119" s="98"/>
      <c r="F119" s="101">
        <f>0.08*F118</f>
        <v>0.00033600000000000004</v>
      </c>
      <c r="G119" s="100">
        <v>0</v>
      </c>
    </row>
    <row r="120" spans="1:7" ht="25.5" customHeight="1">
      <c r="A120" s="14" t="s">
        <v>12</v>
      </c>
      <c r="B120" s="98" t="s">
        <v>90</v>
      </c>
      <c r="C120" s="98"/>
      <c r="D120" s="98"/>
      <c r="E120" s="98"/>
      <c r="F120" s="101">
        <v>0.04</v>
      </c>
      <c r="G120" s="100">
        <v>0</v>
      </c>
    </row>
    <row r="121" spans="1:7" ht="15.75" customHeight="1">
      <c r="A121" s="14" t="s">
        <v>15</v>
      </c>
      <c r="B121" s="98" t="s">
        <v>91</v>
      </c>
      <c r="C121" s="98"/>
      <c r="D121" s="98"/>
      <c r="E121" s="98"/>
      <c r="F121" s="101">
        <v>0.0194</v>
      </c>
      <c r="G121" s="100">
        <v>0</v>
      </c>
    </row>
    <row r="122" spans="1:7" ht="25.5" customHeight="1">
      <c r="A122" s="14" t="s">
        <v>62</v>
      </c>
      <c r="B122" s="98" t="s">
        <v>92</v>
      </c>
      <c r="C122" s="98"/>
      <c r="D122" s="98"/>
      <c r="E122" s="98"/>
      <c r="F122" s="101">
        <f>F121*F83</f>
        <v>0.007139200000000001</v>
      </c>
      <c r="G122" s="100">
        <v>0</v>
      </c>
    </row>
    <row r="123" spans="1:7" ht="15.75" customHeight="1">
      <c r="A123" s="102"/>
      <c r="B123" s="83" t="s">
        <v>93</v>
      </c>
      <c r="C123" s="83"/>
      <c r="D123" s="83"/>
      <c r="E123" s="83"/>
      <c r="F123" s="103">
        <f>SUM(F118:F122)</f>
        <v>0.0710752</v>
      </c>
      <c r="G123" s="104">
        <f>SUM(G118:G122)</f>
        <v>0</v>
      </c>
    </row>
    <row r="124" spans="1:7" ht="15.75">
      <c r="A124" s="105"/>
      <c r="B124" s="106"/>
      <c r="C124" s="106"/>
      <c r="D124" s="106"/>
      <c r="E124" s="106"/>
      <c r="F124" s="107"/>
      <c r="G124" s="108"/>
    </row>
    <row r="125" spans="1:7" ht="15.75" customHeight="1">
      <c r="A125" s="79" t="s">
        <v>94</v>
      </c>
      <c r="B125" s="79"/>
      <c r="C125" s="79"/>
      <c r="D125" s="79"/>
      <c r="E125" s="79"/>
      <c r="F125" s="79"/>
      <c r="G125" s="79"/>
    </row>
    <row r="126" spans="1:7" ht="15.75">
      <c r="A126" s="79"/>
      <c r="B126" s="79"/>
      <c r="C126" s="79"/>
      <c r="D126" s="79"/>
      <c r="E126" s="79"/>
      <c r="F126" s="79"/>
      <c r="G126" s="79"/>
    </row>
    <row r="127" spans="1:7" ht="15.75">
      <c r="A127" s="79"/>
      <c r="B127" s="79"/>
      <c r="C127" s="79"/>
      <c r="D127" s="79"/>
      <c r="E127" s="79"/>
      <c r="F127" s="79"/>
      <c r="G127" s="79"/>
    </row>
    <row r="128" spans="1:7" ht="15.75">
      <c r="A128" s="79"/>
      <c r="B128" s="79"/>
      <c r="C128" s="79"/>
      <c r="D128" s="79"/>
      <c r="E128" s="79"/>
      <c r="F128" s="79"/>
      <c r="G128" s="79"/>
    </row>
    <row r="129" spans="1:7" ht="15.75">
      <c r="A129" s="105"/>
      <c r="B129" s="106"/>
      <c r="C129" s="106"/>
      <c r="D129" s="106"/>
      <c r="E129" s="106"/>
      <c r="F129" s="107"/>
      <c r="G129" s="109"/>
    </row>
    <row r="130" spans="1:7" ht="59.25" customHeight="1">
      <c r="A130" s="110" t="s">
        <v>95</v>
      </c>
      <c r="B130" s="110"/>
      <c r="C130" s="110"/>
      <c r="D130" s="110"/>
      <c r="E130" s="110"/>
      <c r="F130" s="110"/>
      <c r="G130" s="110"/>
    </row>
    <row r="131" spans="1:7" ht="81.75" customHeight="1">
      <c r="A131" s="111" t="s">
        <v>96</v>
      </c>
      <c r="B131" s="111"/>
      <c r="C131" s="111"/>
      <c r="D131" s="111"/>
      <c r="E131" s="111"/>
      <c r="F131" s="111"/>
      <c r="G131" s="111"/>
    </row>
    <row r="132" spans="1:7" ht="15.75">
      <c r="A132" s="110"/>
      <c r="B132" s="106"/>
      <c r="C132" s="106"/>
      <c r="D132" s="106"/>
      <c r="E132" s="106"/>
      <c r="F132" s="107"/>
      <c r="G132" s="109"/>
    </row>
    <row r="133" spans="1:7" ht="15.75">
      <c r="A133" s="54" t="s">
        <v>97</v>
      </c>
      <c r="B133" s="54"/>
      <c r="C133" s="54"/>
      <c r="D133" s="54"/>
      <c r="E133" s="54"/>
      <c r="F133" s="54"/>
      <c r="G133" s="54"/>
    </row>
    <row r="134" spans="1:7" ht="15.75">
      <c r="A134" s="114"/>
      <c r="B134" s="114"/>
      <c r="C134" s="114"/>
      <c r="D134" s="114"/>
      <c r="E134" s="114"/>
      <c r="F134" s="114"/>
      <c r="G134" s="114"/>
    </row>
    <row r="135" spans="1:7" ht="36.75" customHeight="1">
      <c r="A135" s="67" t="s">
        <v>98</v>
      </c>
      <c r="B135" s="67"/>
      <c r="C135" s="67"/>
      <c r="D135" s="67"/>
      <c r="E135" s="67"/>
      <c r="F135" s="67"/>
      <c r="G135" s="67"/>
    </row>
    <row r="136" spans="1:7" ht="15.75">
      <c r="A136" s="114"/>
      <c r="B136" s="114"/>
      <c r="C136" s="114"/>
      <c r="D136" s="114"/>
      <c r="E136" s="114"/>
      <c r="F136" s="114"/>
      <c r="G136" s="114"/>
    </row>
    <row r="137" spans="1:7" ht="15.75" customHeight="1">
      <c r="A137" s="69" t="s">
        <v>99</v>
      </c>
      <c r="B137" s="69"/>
      <c r="C137" s="69"/>
      <c r="D137" s="69"/>
      <c r="E137" s="69"/>
      <c r="F137" s="69"/>
      <c r="G137" s="115"/>
    </row>
    <row r="138" spans="1:7" ht="15.75">
      <c r="A138" s="114"/>
      <c r="B138" s="114"/>
      <c r="C138" s="114"/>
      <c r="D138" s="114"/>
      <c r="E138" s="114"/>
      <c r="F138" s="114"/>
      <c r="G138" s="116"/>
    </row>
    <row r="139" spans="1:7" ht="15.75">
      <c r="A139" s="82" t="s">
        <v>100</v>
      </c>
      <c r="B139" s="82"/>
      <c r="C139" s="82"/>
      <c r="D139" s="82"/>
      <c r="E139" s="82"/>
      <c r="F139" s="82"/>
      <c r="G139" s="82"/>
    </row>
    <row r="140" spans="1:7" ht="15.75">
      <c r="A140" s="114"/>
      <c r="B140" s="114"/>
      <c r="C140" s="114"/>
      <c r="D140" s="114"/>
      <c r="E140" s="114"/>
      <c r="F140" s="114"/>
      <c r="G140" s="114"/>
    </row>
    <row r="141" spans="1:7" ht="15.75" customHeight="1">
      <c r="A141" s="57" t="s">
        <v>101</v>
      </c>
      <c r="B141" s="57" t="s">
        <v>102</v>
      </c>
      <c r="C141" s="57"/>
      <c r="D141" s="57"/>
      <c r="E141" s="57"/>
      <c r="F141" s="117" t="s">
        <v>103</v>
      </c>
      <c r="G141" s="57" t="s">
        <v>39</v>
      </c>
    </row>
    <row r="142" spans="1:7" ht="15.75" customHeight="1">
      <c r="A142" s="14" t="s">
        <v>6</v>
      </c>
      <c r="B142" s="98" t="s">
        <v>104</v>
      </c>
      <c r="C142" s="98"/>
      <c r="D142" s="98"/>
      <c r="E142" s="98"/>
      <c r="F142" s="118">
        <v>0.0833</v>
      </c>
      <c r="G142" s="119">
        <v>0</v>
      </c>
    </row>
    <row r="143" spans="1:7" ht="15.75" customHeight="1">
      <c r="A143" s="121" t="s">
        <v>9</v>
      </c>
      <c r="B143" s="122" t="s">
        <v>102</v>
      </c>
      <c r="C143" s="122"/>
      <c r="D143" s="122"/>
      <c r="E143" s="122"/>
      <c r="F143" s="62">
        <v>0.0222</v>
      </c>
      <c r="G143" s="119">
        <v>0</v>
      </c>
    </row>
    <row r="144" spans="1:7" ht="15.75" customHeight="1">
      <c r="A144" s="121" t="s">
        <v>12</v>
      </c>
      <c r="B144" s="59" t="s">
        <v>105</v>
      </c>
      <c r="C144" s="59"/>
      <c r="D144" s="59"/>
      <c r="E144" s="59"/>
      <c r="F144" s="62">
        <v>0.0004</v>
      </c>
      <c r="G144" s="119">
        <v>0</v>
      </c>
    </row>
    <row r="145" spans="1:7" ht="15.75" customHeight="1">
      <c r="A145" s="121" t="s">
        <v>15</v>
      </c>
      <c r="B145" s="59" t="s">
        <v>106</v>
      </c>
      <c r="C145" s="59"/>
      <c r="D145" s="59"/>
      <c r="E145" s="59"/>
      <c r="F145" s="62">
        <v>0.0002</v>
      </c>
      <c r="G145" s="119">
        <v>0</v>
      </c>
    </row>
    <row r="146" spans="1:7" ht="15.75" customHeight="1">
      <c r="A146" s="121" t="s">
        <v>62</v>
      </c>
      <c r="B146" s="59" t="s">
        <v>107</v>
      </c>
      <c r="C146" s="59"/>
      <c r="D146" s="59"/>
      <c r="E146" s="59"/>
      <c r="F146" s="62">
        <v>0.0014000000000000002</v>
      </c>
      <c r="G146" s="119">
        <v>0</v>
      </c>
    </row>
    <row r="147" spans="1:7" ht="15.75" customHeight="1">
      <c r="A147" s="124" t="s">
        <v>64</v>
      </c>
      <c r="B147" s="59" t="s">
        <v>108</v>
      </c>
      <c r="C147" s="59"/>
      <c r="D147" s="59"/>
      <c r="E147" s="59"/>
      <c r="F147" s="125">
        <v>0.0166</v>
      </c>
      <c r="G147" s="119">
        <v>0</v>
      </c>
    </row>
    <row r="148" spans="1:7" ht="15.75" customHeight="1">
      <c r="A148" s="102"/>
      <c r="B148" s="83" t="s">
        <v>93</v>
      </c>
      <c r="C148" s="83"/>
      <c r="D148" s="83"/>
      <c r="E148" s="83"/>
      <c r="F148" s="103">
        <f>SUM(F142:F147)</f>
        <v>0.1241</v>
      </c>
      <c r="G148" s="104">
        <v>0</v>
      </c>
    </row>
    <row r="149" spans="1:7" ht="15.75">
      <c r="A149" s="5"/>
      <c r="B149" s="5"/>
      <c r="C149" s="5"/>
      <c r="D149" s="5"/>
      <c r="E149" s="5"/>
      <c r="F149" s="5"/>
      <c r="G149" s="5"/>
    </row>
    <row r="150" spans="1:7" ht="15.75" customHeight="1">
      <c r="A150" s="67" t="s">
        <v>109</v>
      </c>
      <c r="B150" s="67"/>
      <c r="C150" s="67"/>
      <c r="D150" s="67"/>
      <c r="E150" s="67"/>
      <c r="F150" s="67"/>
      <c r="G150" s="67"/>
    </row>
    <row r="151" spans="1:7" ht="15.75">
      <c r="A151" s="67"/>
      <c r="B151" s="67"/>
      <c r="C151" s="67"/>
      <c r="D151" s="67"/>
      <c r="E151" s="67"/>
      <c r="F151" s="67"/>
      <c r="G151" s="67"/>
    </row>
    <row r="152" spans="1:7" ht="114.75" customHeight="1">
      <c r="A152" s="126" t="s">
        <v>110</v>
      </c>
      <c r="B152" s="126"/>
      <c r="C152" s="126"/>
      <c r="D152" s="126"/>
      <c r="E152" s="126"/>
      <c r="F152" s="126"/>
      <c r="G152" s="126"/>
    </row>
    <row r="153" spans="1:7" ht="15.75">
      <c r="A153" s="127"/>
      <c r="B153" s="79"/>
      <c r="C153" s="79"/>
      <c r="D153" s="79"/>
      <c r="E153" s="79"/>
      <c r="F153" s="79"/>
      <c r="G153" s="79"/>
    </row>
    <row r="154" spans="1:7" ht="104.25" customHeight="1">
      <c r="A154" s="126" t="s">
        <v>111</v>
      </c>
      <c r="B154" s="126"/>
      <c r="C154" s="126"/>
      <c r="D154" s="126"/>
      <c r="E154" s="126"/>
      <c r="F154" s="126"/>
      <c r="G154" s="126"/>
    </row>
    <row r="155" spans="1:7" ht="15.75">
      <c r="A155" s="5"/>
      <c r="B155" s="5"/>
      <c r="C155" s="5"/>
      <c r="D155" s="5"/>
      <c r="E155" s="5"/>
      <c r="F155" s="5"/>
      <c r="G155" s="5"/>
    </row>
    <row r="156" spans="1:7" ht="159.75" customHeight="1">
      <c r="A156" s="126" t="s">
        <v>112</v>
      </c>
      <c r="B156" s="126"/>
      <c r="C156" s="126"/>
      <c r="D156" s="126"/>
      <c r="E156" s="126"/>
      <c r="F156" s="126"/>
      <c r="G156" s="126"/>
    </row>
    <row r="157" spans="1:7" ht="15.75">
      <c r="A157" s="127"/>
      <c r="B157" s="5"/>
      <c r="C157" s="5"/>
      <c r="D157" s="5"/>
      <c r="E157" s="5"/>
      <c r="F157" s="5"/>
      <c r="G157" s="5"/>
    </row>
    <row r="158" spans="1:7" ht="249.75" customHeight="1">
      <c r="A158" s="126" t="s">
        <v>113</v>
      </c>
      <c r="B158" s="126"/>
      <c r="C158" s="126"/>
      <c r="D158" s="126"/>
      <c r="E158" s="126"/>
      <c r="F158" s="126"/>
      <c r="G158" s="126"/>
    </row>
    <row r="159" spans="1:7" ht="15.75">
      <c r="A159" s="127"/>
      <c r="B159" s="5"/>
      <c r="C159" s="5"/>
      <c r="D159" s="5"/>
      <c r="E159" s="5"/>
      <c r="F159" s="5"/>
      <c r="G159" s="5"/>
    </row>
    <row r="160" spans="1:7" ht="204.75" customHeight="1">
      <c r="A160" s="126" t="s">
        <v>114</v>
      </c>
      <c r="B160" s="126"/>
      <c r="C160" s="126"/>
      <c r="D160" s="126"/>
      <c r="E160" s="126"/>
      <c r="F160" s="126"/>
      <c r="G160" s="126"/>
    </row>
    <row r="161" spans="1:7" ht="15.75">
      <c r="A161" s="127"/>
      <c r="B161" s="5"/>
      <c r="C161" s="5"/>
      <c r="D161" s="5"/>
      <c r="E161" s="5"/>
      <c r="F161" s="5"/>
      <c r="G161" s="5"/>
    </row>
    <row r="162" spans="1:7" ht="81.75" customHeight="1">
      <c r="A162" s="126" t="s">
        <v>115</v>
      </c>
      <c r="B162" s="126"/>
      <c r="C162" s="126"/>
      <c r="D162" s="126"/>
      <c r="E162" s="126"/>
      <c r="F162" s="126"/>
      <c r="G162" s="126"/>
    </row>
    <row r="163" spans="1:7" ht="15.75">
      <c r="A163" s="127"/>
      <c r="B163" s="5"/>
      <c r="C163" s="5"/>
      <c r="D163" s="5"/>
      <c r="E163" s="5"/>
      <c r="F163" s="5"/>
      <c r="G163" s="5"/>
    </row>
    <row r="164" spans="1:7" ht="15.75">
      <c r="A164" s="82" t="s">
        <v>116</v>
      </c>
      <c r="B164" s="82"/>
      <c r="C164" s="82"/>
      <c r="D164" s="82"/>
      <c r="E164" s="82"/>
      <c r="F164" s="82"/>
      <c r="G164" s="82"/>
    </row>
    <row r="165" spans="1:7" ht="15.75">
      <c r="A165" s="114"/>
      <c r="B165" s="114"/>
      <c r="C165" s="114"/>
      <c r="D165" s="114"/>
      <c r="E165" s="114"/>
      <c r="F165" s="114"/>
      <c r="G165" s="114"/>
    </row>
    <row r="166" spans="1:7" ht="15.75" customHeight="1">
      <c r="A166" s="57" t="s">
        <v>117</v>
      </c>
      <c r="B166" s="57" t="s">
        <v>118</v>
      </c>
      <c r="C166" s="57"/>
      <c r="D166" s="57"/>
      <c r="E166" s="57"/>
      <c r="F166" s="117" t="s">
        <v>47</v>
      </c>
      <c r="G166" s="57" t="s">
        <v>39</v>
      </c>
    </row>
    <row r="167" spans="1:7" ht="25.5" customHeight="1">
      <c r="A167" s="49" t="s">
        <v>6</v>
      </c>
      <c r="B167" s="59" t="s">
        <v>119</v>
      </c>
      <c r="C167" s="59"/>
      <c r="D167" s="59"/>
      <c r="E167" s="59"/>
      <c r="F167" s="60">
        <v>0</v>
      </c>
      <c r="G167" s="129">
        <f>G137*F167</f>
        <v>0</v>
      </c>
    </row>
    <row r="168" spans="1:7" ht="15.75" customHeight="1">
      <c r="A168" s="21" t="s">
        <v>120</v>
      </c>
      <c r="B168" s="21"/>
      <c r="C168" s="21"/>
      <c r="D168" s="21"/>
      <c r="E168" s="21"/>
      <c r="F168" s="103">
        <v>0</v>
      </c>
      <c r="G168" s="130">
        <f>G167</f>
        <v>0</v>
      </c>
    </row>
    <row r="169" spans="1:7" ht="15.75" customHeight="1">
      <c r="A169" s="66" t="s">
        <v>121</v>
      </c>
      <c r="B169" s="66"/>
      <c r="C169" s="66"/>
      <c r="D169" s="66"/>
      <c r="E169" s="66"/>
      <c r="F169" s="66"/>
      <c r="G169" s="66"/>
    </row>
    <row r="170" spans="1:7" ht="15.75">
      <c r="A170" s="66"/>
      <c r="B170" s="66"/>
      <c r="C170" s="66"/>
      <c r="D170" s="66"/>
      <c r="E170" s="66"/>
      <c r="F170" s="66"/>
      <c r="G170" s="66"/>
    </row>
    <row r="171" spans="1:7" ht="15.75">
      <c r="A171" s="131"/>
      <c r="B171" s="12"/>
      <c r="C171" s="12"/>
      <c r="D171" s="12"/>
      <c r="E171" s="12"/>
      <c r="F171" s="132"/>
      <c r="G171" s="133"/>
    </row>
    <row r="172" spans="1:7" ht="15.75" customHeight="1">
      <c r="A172" s="28" t="s">
        <v>122</v>
      </c>
      <c r="B172" s="28"/>
      <c r="C172" s="28"/>
      <c r="D172" s="28"/>
      <c r="E172" s="28"/>
      <c r="F172" s="28"/>
      <c r="G172" s="28"/>
    </row>
    <row r="173" spans="1:7" ht="15.75" customHeight="1">
      <c r="A173" s="134"/>
      <c r="B173" s="134"/>
      <c r="C173" s="134"/>
      <c r="D173" s="134"/>
      <c r="E173" s="134"/>
      <c r="F173" s="134"/>
      <c r="G173" s="134"/>
    </row>
    <row r="174" spans="1:7" ht="15.75" customHeight="1">
      <c r="A174" s="57">
        <v>4</v>
      </c>
      <c r="B174" s="135" t="s">
        <v>123</v>
      </c>
      <c r="C174" s="135"/>
      <c r="D174" s="135"/>
      <c r="E174" s="135"/>
      <c r="F174" s="21"/>
      <c r="G174" s="57" t="s">
        <v>39</v>
      </c>
    </row>
    <row r="175" spans="1:7" ht="15.75" customHeight="1">
      <c r="A175" s="49" t="s">
        <v>101</v>
      </c>
      <c r="B175" s="59" t="s">
        <v>102</v>
      </c>
      <c r="C175" s="59"/>
      <c r="D175" s="59"/>
      <c r="E175" s="59"/>
      <c r="F175" s="60">
        <f>F148</f>
        <v>0.1241</v>
      </c>
      <c r="G175" s="136">
        <f>G148</f>
        <v>0</v>
      </c>
    </row>
    <row r="176" spans="1:7" ht="15.75" customHeight="1">
      <c r="A176" s="121" t="s">
        <v>117</v>
      </c>
      <c r="B176" s="59" t="s">
        <v>118</v>
      </c>
      <c r="C176" s="59"/>
      <c r="D176" s="59"/>
      <c r="E176" s="59"/>
      <c r="F176" s="62">
        <f>F168</f>
        <v>0</v>
      </c>
      <c r="G176" s="136">
        <f>G168</f>
        <v>0</v>
      </c>
    </row>
    <row r="177" spans="1:7" ht="15.75" customHeight="1">
      <c r="A177" s="102"/>
      <c r="B177" s="83" t="s">
        <v>93</v>
      </c>
      <c r="C177" s="83"/>
      <c r="D177" s="83"/>
      <c r="E177" s="83"/>
      <c r="F177" s="103">
        <f>F175</f>
        <v>0.1241</v>
      </c>
      <c r="G177" s="104">
        <f>G175+G176</f>
        <v>0</v>
      </c>
    </row>
    <row r="178" spans="1:7" ht="15.75">
      <c r="A178" s="5"/>
      <c r="B178" s="5"/>
      <c r="C178" s="5"/>
      <c r="D178" s="5"/>
      <c r="E178" s="5"/>
      <c r="F178" s="5"/>
      <c r="G178" s="5"/>
    </row>
    <row r="179" spans="1:7" ht="15.75">
      <c r="A179" s="54" t="s">
        <v>124</v>
      </c>
      <c r="B179" s="54"/>
      <c r="C179" s="54"/>
      <c r="D179" s="54"/>
      <c r="E179" s="54"/>
      <c r="F179" s="54"/>
      <c r="G179" s="54"/>
    </row>
    <row r="180" spans="1:7" ht="15.75">
      <c r="A180" s="5"/>
      <c r="B180" s="5"/>
      <c r="C180" s="5"/>
      <c r="D180" s="5"/>
      <c r="E180" s="5"/>
      <c r="F180" s="5"/>
      <c r="G180" s="5"/>
    </row>
    <row r="181" spans="1:7" ht="15.75" customHeight="1">
      <c r="A181" s="21">
        <v>5</v>
      </c>
      <c r="B181" s="21" t="s">
        <v>125</v>
      </c>
      <c r="C181" s="21"/>
      <c r="D181" s="21"/>
      <c r="E181" s="21"/>
      <c r="F181" s="21" t="s">
        <v>39</v>
      </c>
      <c r="G181" s="21"/>
    </row>
    <row r="182" spans="1:7" ht="15.75" customHeight="1">
      <c r="A182" s="14" t="s">
        <v>6</v>
      </c>
      <c r="B182" s="98" t="s">
        <v>126</v>
      </c>
      <c r="C182" s="98"/>
      <c r="D182" s="98"/>
      <c r="E182" s="98"/>
      <c r="F182" s="119"/>
      <c r="G182" s="119"/>
    </row>
    <row r="183" spans="1:7" ht="15.75" customHeight="1">
      <c r="A183" s="14" t="s">
        <v>9</v>
      </c>
      <c r="B183" s="98" t="s">
        <v>127</v>
      </c>
      <c r="C183" s="98"/>
      <c r="D183" s="98"/>
      <c r="E183" s="98"/>
      <c r="F183" s="119"/>
      <c r="G183" s="119"/>
    </row>
    <row r="184" spans="1:7" ht="15.75" customHeight="1">
      <c r="A184" s="14" t="s">
        <v>12</v>
      </c>
      <c r="B184" s="98" t="s">
        <v>128</v>
      </c>
      <c r="C184" s="98"/>
      <c r="D184" s="98"/>
      <c r="E184" s="98"/>
      <c r="F184" s="119"/>
      <c r="G184" s="119"/>
    </row>
    <row r="185" spans="1:7" ht="15.75" customHeight="1">
      <c r="A185" s="14" t="s">
        <v>15</v>
      </c>
      <c r="B185" s="98" t="s">
        <v>129</v>
      </c>
      <c r="C185" s="98"/>
      <c r="D185" s="98"/>
      <c r="E185" s="98"/>
      <c r="F185" s="98"/>
      <c r="G185" s="98"/>
    </row>
    <row r="186" spans="1:7" ht="15.75" customHeight="1">
      <c r="A186" s="138"/>
      <c r="B186" s="21" t="s">
        <v>41</v>
      </c>
      <c r="C186" s="21"/>
      <c r="D186" s="21"/>
      <c r="E186" s="21"/>
      <c r="F186" s="139">
        <f>SUM(F182:F185)</f>
        <v>0</v>
      </c>
      <c r="G186" s="139"/>
    </row>
    <row r="187" spans="1:7" ht="15.75">
      <c r="A187" s="5"/>
      <c r="B187" s="5"/>
      <c r="C187" s="5"/>
      <c r="D187" s="5"/>
      <c r="E187" s="5"/>
      <c r="F187" s="5"/>
      <c r="G187" s="5"/>
    </row>
    <row r="188" spans="1:7" ht="15.75" customHeight="1">
      <c r="A188" s="79" t="s">
        <v>130</v>
      </c>
      <c r="B188" s="79"/>
      <c r="C188" s="79"/>
      <c r="D188" s="79"/>
      <c r="E188" s="79"/>
      <c r="F188" s="79"/>
      <c r="G188" s="79"/>
    </row>
    <row r="189" spans="1:7" ht="15.75">
      <c r="A189" s="43"/>
      <c r="B189" s="5"/>
      <c r="C189" s="5"/>
      <c r="D189" s="5"/>
      <c r="E189" s="5"/>
      <c r="F189" s="5"/>
      <c r="G189" s="5"/>
    </row>
    <row r="190" spans="1:7" ht="15.75">
      <c r="A190" s="140" t="s">
        <v>131</v>
      </c>
      <c r="B190" s="140"/>
      <c r="C190" s="140"/>
      <c r="D190" s="140"/>
      <c r="E190" s="140"/>
      <c r="F190" s="140"/>
      <c r="G190" s="140"/>
    </row>
    <row r="191" spans="1:7" ht="15.75">
      <c r="A191" s="141"/>
      <c r="B191" s="141"/>
      <c r="C191" s="141"/>
      <c r="D191" s="141"/>
      <c r="E191" s="141"/>
      <c r="F191" s="141"/>
      <c r="G191" s="141"/>
    </row>
    <row r="192" spans="1:7" ht="25.5" customHeight="1">
      <c r="A192" s="69" t="s">
        <v>132</v>
      </c>
      <c r="B192" s="69"/>
      <c r="C192" s="69"/>
      <c r="D192" s="69"/>
      <c r="E192" s="69"/>
      <c r="F192" s="69"/>
      <c r="G192" s="142">
        <f>F50+F113+G123+G177+F186</f>
        <v>27.87984</v>
      </c>
    </row>
    <row r="193" spans="1:7" ht="15.75">
      <c r="A193" s="5"/>
      <c r="B193" s="11"/>
      <c r="C193" s="11"/>
      <c r="D193" s="11"/>
      <c r="E193" s="11"/>
      <c r="F193" s="11"/>
      <c r="G193" s="143">
        <f>G192+G195</f>
        <v>28.7162352</v>
      </c>
    </row>
    <row r="194" spans="1:7" ht="15.75" customHeight="1">
      <c r="A194" s="52">
        <v>6</v>
      </c>
      <c r="B194" s="144" t="s">
        <v>133</v>
      </c>
      <c r="C194" s="144"/>
      <c r="D194" s="144"/>
      <c r="E194" s="144"/>
      <c r="F194" s="144" t="s">
        <v>47</v>
      </c>
      <c r="G194" s="145" t="s">
        <v>39</v>
      </c>
    </row>
    <row r="195" spans="1:7" ht="15.75" customHeight="1">
      <c r="A195" s="146" t="s">
        <v>6</v>
      </c>
      <c r="B195" s="147" t="s">
        <v>134</v>
      </c>
      <c r="C195" s="147"/>
      <c r="D195" s="147"/>
      <c r="E195" s="147"/>
      <c r="F195" s="148">
        <v>0.03</v>
      </c>
      <c r="G195" s="149">
        <f>G192*F195</f>
        <v>0.8363952</v>
      </c>
    </row>
    <row r="196" spans="1:7" ht="15.75" customHeight="1">
      <c r="A196" s="150" t="s">
        <v>9</v>
      </c>
      <c r="B196" s="37" t="s">
        <v>135</v>
      </c>
      <c r="C196" s="37"/>
      <c r="D196" s="37"/>
      <c r="E196" s="37"/>
      <c r="F196" s="151">
        <v>0.08599</v>
      </c>
      <c r="G196" s="152">
        <f>(G192+G195)*F196</f>
        <v>2.469309064848</v>
      </c>
    </row>
    <row r="197" spans="1:7" ht="15.75" customHeight="1">
      <c r="A197" s="150" t="s">
        <v>12</v>
      </c>
      <c r="B197" s="37" t="s">
        <v>136</v>
      </c>
      <c r="C197" s="37"/>
      <c r="D197" s="37"/>
      <c r="E197" s="37"/>
      <c r="F197" s="151"/>
      <c r="G197" s="152"/>
    </row>
    <row r="198" spans="1:7" ht="15.75" customHeight="1">
      <c r="A198" s="150"/>
      <c r="B198" s="37" t="s">
        <v>137</v>
      </c>
      <c r="C198" s="37"/>
      <c r="D198" s="37"/>
      <c r="E198" s="37"/>
      <c r="F198" s="151">
        <v>0.076</v>
      </c>
      <c r="G198" s="152">
        <f aca="true" t="shared" si="0" ref="G198:G200">SUM($G$192,$G$195,$G$196)/0.8575*F198</f>
        <v>2.763966605397607</v>
      </c>
    </row>
    <row r="199" spans="1:7" ht="15.75" customHeight="1">
      <c r="A199" s="150"/>
      <c r="B199" s="37" t="s">
        <v>138</v>
      </c>
      <c r="C199" s="37"/>
      <c r="D199" s="37"/>
      <c r="E199" s="37"/>
      <c r="F199" s="151">
        <v>0.0165</v>
      </c>
      <c r="G199" s="152">
        <f t="shared" si="0"/>
        <v>0.6000716972244805</v>
      </c>
    </row>
    <row r="200" spans="1:7" ht="15.75" customHeight="1">
      <c r="A200" s="150"/>
      <c r="B200" s="37" t="s">
        <v>139</v>
      </c>
      <c r="C200" s="37"/>
      <c r="D200" s="37"/>
      <c r="E200" s="37"/>
      <c r="F200" s="151">
        <v>0.05</v>
      </c>
      <c r="G200" s="152">
        <f t="shared" si="0"/>
        <v>1.8183990824984257</v>
      </c>
    </row>
    <row r="201" spans="1:7" ht="15.75" customHeight="1">
      <c r="A201" s="154"/>
      <c r="B201" s="155" t="s">
        <v>41</v>
      </c>
      <c r="C201" s="155"/>
      <c r="D201" s="155"/>
      <c r="E201" s="155"/>
      <c r="F201" s="156">
        <f>SUM(F195:F200)</f>
        <v>0.25849</v>
      </c>
      <c r="G201" s="53">
        <f>SUM(G195:G200)</f>
        <v>8.488141649968513</v>
      </c>
    </row>
    <row r="202" spans="1:7" ht="15.75">
      <c r="A202" s="5"/>
      <c r="B202" s="5"/>
      <c r="C202" s="5"/>
      <c r="D202" s="5"/>
      <c r="E202" s="5"/>
      <c r="F202" s="5"/>
      <c r="G202" s="5"/>
    </row>
    <row r="203" spans="1:7" ht="15.75">
      <c r="A203" s="32" t="s">
        <v>140</v>
      </c>
      <c r="B203" s="32"/>
      <c r="C203" s="32"/>
      <c r="D203" s="32"/>
      <c r="E203" s="32"/>
      <c r="F203" s="32"/>
      <c r="G203" s="32"/>
    </row>
    <row r="204" spans="1:7" ht="15.75">
      <c r="A204" s="32" t="s">
        <v>141</v>
      </c>
      <c r="B204" s="32"/>
      <c r="C204" s="32"/>
      <c r="D204" s="32"/>
      <c r="E204" s="32"/>
      <c r="F204" s="32"/>
      <c r="G204" s="32"/>
    </row>
    <row r="205" spans="1:7" ht="15.75">
      <c r="A205" s="141" t="s">
        <v>142</v>
      </c>
      <c r="B205" s="141"/>
      <c r="C205" s="141"/>
      <c r="D205" s="141"/>
      <c r="E205" s="141"/>
      <c r="F205" s="141"/>
      <c r="G205" s="141"/>
    </row>
    <row r="206" spans="1:7" ht="15.75">
      <c r="A206" s="141" t="s">
        <v>143</v>
      </c>
      <c r="B206" s="141"/>
      <c r="C206" s="141"/>
      <c r="D206" s="141"/>
      <c r="E206" s="141"/>
      <c r="F206" s="141"/>
      <c r="G206" s="141"/>
    </row>
    <row r="207" spans="1:7" ht="48" customHeight="1">
      <c r="A207" s="157" t="s">
        <v>144</v>
      </c>
      <c r="B207" s="157"/>
      <c r="C207" s="157"/>
      <c r="D207" s="157"/>
      <c r="E207" s="157"/>
      <c r="F207" s="157"/>
      <c r="G207" s="157"/>
    </row>
    <row r="208" spans="1:7" ht="48" customHeight="1">
      <c r="A208" s="158" t="s">
        <v>145</v>
      </c>
      <c r="B208" s="158"/>
      <c r="C208" s="158"/>
      <c r="D208" s="158"/>
      <c r="E208" s="158"/>
      <c r="F208" s="158"/>
      <c r="G208" s="158"/>
    </row>
    <row r="209" spans="1:7" ht="15.75">
      <c r="A209" s="141"/>
      <c r="B209" s="11"/>
      <c r="C209" s="11"/>
      <c r="D209" s="11"/>
      <c r="E209" s="11"/>
      <c r="F209" s="11"/>
      <c r="G209" s="11"/>
    </row>
    <row r="210" spans="1:7" ht="15.75">
      <c r="A210" s="141"/>
      <c r="B210" s="11"/>
      <c r="C210" s="11"/>
      <c r="D210" s="11"/>
      <c r="E210" s="11"/>
      <c r="F210" s="11"/>
      <c r="G210" s="11"/>
    </row>
    <row r="211" spans="1:7" ht="15.75">
      <c r="A211" s="141"/>
      <c r="B211" s="11"/>
      <c r="C211" s="11"/>
      <c r="D211" s="11"/>
      <c r="E211" s="11"/>
      <c r="F211" s="11"/>
      <c r="G211" s="11"/>
    </row>
    <row r="212" spans="1:7" ht="15.75">
      <c r="A212" s="141"/>
      <c r="B212" s="11"/>
      <c r="C212" s="11"/>
      <c r="D212" s="11"/>
      <c r="E212" s="11"/>
      <c r="F212" s="11"/>
      <c r="G212" s="11"/>
    </row>
    <row r="213" spans="1:7" ht="15.75" customHeight="1">
      <c r="A213" s="28" t="s">
        <v>146</v>
      </c>
      <c r="B213" s="28"/>
      <c r="C213" s="28"/>
      <c r="D213" s="28"/>
      <c r="E213" s="28"/>
      <c r="F213" s="28"/>
      <c r="G213" s="28"/>
    </row>
    <row r="214" spans="1:7" ht="15.75">
      <c r="A214" s="34"/>
      <c r="B214" s="34"/>
      <c r="C214" s="34"/>
      <c r="D214" s="34"/>
      <c r="E214" s="34"/>
      <c r="F214" s="34"/>
      <c r="G214" s="34"/>
    </row>
    <row r="215" spans="1:7" ht="25.5" customHeight="1">
      <c r="A215" s="159"/>
      <c r="B215" s="95" t="s">
        <v>147</v>
      </c>
      <c r="C215" s="95"/>
      <c r="D215" s="95"/>
      <c r="E215" s="95"/>
      <c r="F215" s="95" t="s">
        <v>148</v>
      </c>
      <c r="G215" s="95"/>
    </row>
    <row r="216" spans="1:7" ht="15.75" customHeight="1">
      <c r="A216" s="36" t="s">
        <v>6</v>
      </c>
      <c r="B216" s="37" t="s">
        <v>149</v>
      </c>
      <c r="C216" s="37"/>
      <c r="D216" s="37"/>
      <c r="E216" s="37"/>
      <c r="F216" s="160">
        <f>F50</f>
        <v>20.38</v>
      </c>
      <c r="G216" s="160"/>
    </row>
    <row r="217" spans="1:7" ht="25.5" customHeight="1">
      <c r="A217" s="36" t="s">
        <v>9</v>
      </c>
      <c r="B217" s="37" t="s">
        <v>150</v>
      </c>
      <c r="C217" s="37"/>
      <c r="D217" s="37"/>
      <c r="E217" s="37"/>
      <c r="F217" s="160">
        <f>F113</f>
        <v>7.499840000000001</v>
      </c>
      <c r="G217" s="160"/>
    </row>
    <row r="218" spans="1:7" ht="15.75" customHeight="1">
      <c r="A218" s="36" t="s">
        <v>12</v>
      </c>
      <c r="B218" s="37" t="s">
        <v>151</v>
      </c>
      <c r="C218" s="37"/>
      <c r="D218" s="37"/>
      <c r="E218" s="37"/>
      <c r="F218" s="160">
        <f>G123</f>
        <v>0</v>
      </c>
      <c r="G218" s="160"/>
    </row>
    <row r="219" spans="1:7" ht="15.75" customHeight="1">
      <c r="A219" s="36" t="s">
        <v>15</v>
      </c>
      <c r="B219" s="37" t="s">
        <v>152</v>
      </c>
      <c r="C219" s="37"/>
      <c r="D219" s="37"/>
      <c r="E219" s="37"/>
      <c r="F219" s="160">
        <f>G177</f>
        <v>0</v>
      </c>
      <c r="G219" s="160"/>
    </row>
    <row r="220" spans="1:7" ht="15.75" customHeight="1">
      <c r="A220" s="36" t="s">
        <v>62</v>
      </c>
      <c r="B220" s="37" t="s">
        <v>153</v>
      </c>
      <c r="C220" s="37"/>
      <c r="D220" s="37"/>
      <c r="E220" s="37"/>
      <c r="F220" s="160">
        <f>F186</f>
        <v>0</v>
      </c>
      <c r="G220" s="160"/>
    </row>
    <row r="221" spans="1:7" ht="15.75" customHeight="1">
      <c r="A221" s="38" t="s">
        <v>154</v>
      </c>
      <c r="B221" s="38"/>
      <c r="C221" s="38"/>
      <c r="D221" s="38"/>
      <c r="E221" s="38"/>
      <c r="F221" s="115">
        <f>F216+F217+F218+F219+F220</f>
        <v>27.87984</v>
      </c>
      <c r="G221" s="115"/>
    </row>
    <row r="222" spans="1:7" ht="15.75" customHeight="1">
      <c r="A222" s="36" t="s">
        <v>64</v>
      </c>
      <c r="B222" s="37" t="s">
        <v>155</v>
      </c>
      <c r="C222" s="37"/>
      <c r="D222" s="37"/>
      <c r="E222" s="37"/>
      <c r="F222" s="160">
        <f>G201</f>
        <v>8.488141649968513</v>
      </c>
      <c r="G222" s="160"/>
    </row>
    <row r="223" spans="1:7" ht="15.75" customHeight="1">
      <c r="A223" s="22" t="s">
        <v>156</v>
      </c>
      <c r="B223" s="22"/>
      <c r="C223" s="22"/>
      <c r="D223" s="22"/>
      <c r="E223" s="22"/>
      <c r="F223" s="161">
        <f>F221+F222</f>
        <v>36.36798164996851</v>
      </c>
      <c r="G223" s="161"/>
    </row>
    <row r="224" spans="1:7" ht="15.75">
      <c r="A224" s="163"/>
      <c r="B224" s="163"/>
      <c r="C224" s="163"/>
      <c r="D224" s="163"/>
      <c r="E224" s="163"/>
      <c r="F224" s="163"/>
      <c r="G224" s="163"/>
    </row>
    <row r="225" spans="1:7" ht="15.75" customHeight="1">
      <c r="A225" s="28" t="s">
        <v>157</v>
      </c>
      <c r="B225" s="28"/>
      <c r="C225" s="28"/>
      <c r="D225" s="28"/>
      <c r="E225" s="28"/>
      <c r="F225" s="28"/>
      <c r="G225" s="28"/>
    </row>
    <row r="226" spans="1:7" ht="15.75">
      <c r="A226" s="5"/>
      <c r="B226" s="5"/>
      <c r="C226" s="5"/>
      <c r="D226" s="5"/>
      <c r="E226" s="5"/>
      <c r="F226" s="5"/>
      <c r="G226" s="5"/>
    </row>
    <row r="227" spans="1:7" ht="59.25" customHeight="1">
      <c r="A227" s="21" t="s">
        <v>158</v>
      </c>
      <c r="B227" s="21"/>
      <c r="C227" s="21" t="s">
        <v>159</v>
      </c>
      <c r="D227" s="21" t="s">
        <v>212</v>
      </c>
      <c r="E227" s="21" t="s">
        <v>207</v>
      </c>
      <c r="F227" s="21" t="s">
        <v>202</v>
      </c>
      <c r="G227" s="21" t="s">
        <v>163</v>
      </c>
    </row>
    <row r="228" spans="1:7" ht="20.25" customHeight="1">
      <c r="A228" s="14" t="s">
        <v>164</v>
      </c>
      <c r="B228" s="23" t="s">
        <v>211</v>
      </c>
      <c r="C228" s="164">
        <v>36.37</v>
      </c>
      <c r="D228" s="14">
        <v>724</v>
      </c>
      <c r="E228" s="164">
        <f>C228*D228</f>
        <v>26331.879999999997</v>
      </c>
      <c r="F228" s="164">
        <v>60</v>
      </c>
      <c r="G228" s="164">
        <f>E228*F228</f>
        <v>1579912.7999999998</v>
      </c>
    </row>
    <row r="229" spans="1:7" ht="15.75" customHeight="1">
      <c r="A229" s="21" t="s">
        <v>195</v>
      </c>
      <c r="B229" s="21"/>
      <c r="C229" s="21"/>
      <c r="D229" s="21"/>
      <c r="E229" s="21"/>
      <c r="F229" s="21"/>
      <c r="G229" s="175">
        <f>E228</f>
        <v>26331.879999999997</v>
      </c>
    </row>
    <row r="230" spans="1:7" ht="15.75">
      <c r="A230" s="5"/>
      <c r="B230" s="5"/>
      <c r="C230" s="5"/>
      <c r="D230" s="5"/>
      <c r="E230" s="5"/>
      <c r="F230" s="5"/>
      <c r="G230" s="5"/>
    </row>
    <row r="231" spans="1:7" ht="15.75">
      <c r="A231" s="54" t="s">
        <v>166</v>
      </c>
      <c r="B231" s="54"/>
      <c r="C231" s="54"/>
      <c r="D231" s="54"/>
      <c r="E231" s="54"/>
      <c r="F231" s="54"/>
      <c r="G231" s="54"/>
    </row>
    <row r="232" spans="1:7" ht="15.75">
      <c r="A232" s="5"/>
      <c r="B232" s="5"/>
      <c r="C232" s="5"/>
      <c r="D232" s="5"/>
      <c r="E232" s="5"/>
      <c r="F232" s="5"/>
      <c r="G232" s="5"/>
    </row>
    <row r="233" spans="1:7" ht="15.75" customHeight="1">
      <c r="A233" s="138"/>
      <c r="B233" s="21" t="s">
        <v>167</v>
      </c>
      <c r="C233" s="21"/>
      <c r="D233" s="21"/>
      <c r="E233" s="21"/>
      <c r="F233" s="21"/>
      <c r="G233" s="21"/>
    </row>
    <row r="234" spans="1:7" ht="15.75" customHeight="1">
      <c r="A234" s="138"/>
      <c r="B234" s="168" t="s">
        <v>168</v>
      </c>
      <c r="C234" s="168"/>
      <c r="D234" s="168"/>
      <c r="E234" s="168"/>
      <c r="F234" s="21" t="s">
        <v>169</v>
      </c>
      <c r="G234" s="21"/>
    </row>
    <row r="235" spans="1:7" ht="15.75" customHeight="1">
      <c r="A235" s="58" t="s">
        <v>6</v>
      </c>
      <c r="B235" s="169" t="s">
        <v>170</v>
      </c>
      <c r="C235" s="169"/>
      <c r="D235" s="169"/>
      <c r="E235" s="169"/>
      <c r="F235" s="170">
        <v>36.37</v>
      </c>
      <c r="G235" s="170"/>
    </row>
    <row r="236" spans="1:7" ht="36.75" customHeight="1">
      <c r="A236" s="14" t="s">
        <v>9</v>
      </c>
      <c r="B236" s="37" t="s">
        <v>203</v>
      </c>
      <c r="C236" s="37"/>
      <c r="D236" s="37"/>
      <c r="E236" s="37"/>
      <c r="F236" s="171">
        <f>F235*D228</f>
        <v>26331.879999999997</v>
      </c>
      <c r="G236" s="171"/>
    </row>
    <row r="237" spans="1:7" ht="15.75">
      <c r="A237" s="5"/>
      <c r="B237" s="5"/>
      <c r="C237" s="5"/>
      <c r="D237" s="5"/>
      <c r="E237" s="5"/>
      <c r="F237" s="5"/>
      <c r="G237" s="5"/>
    </row>
    <row r="238" spans="1:7" ht="15.75">
      <c r="A238" s="172" t="s">
        <v>173</v>
      </c>
      <c r="B238" s="172"/>
      <c r="C238" s="172"/>
      <c r="D238" s="172"/>
      <c r="E238" s="172"/>
      <c r="F238" s="172"/>
      <c r="G238" s="172"/>
    </row>
    <row r="239" spans="1:7" ht="15.75">
      <c r="A239" s="1"/>
      <c r="B239" s="1"/>
      <c r="C239" s="1"/>
      <c r="D239" s="1"/>
      <c r="E239" s="1"/>
      <c r="F239" s="1"/>
      <c r="G239" s="1"/>
    </row>
    <row r="240" spans="1:7" ht="15.75">
      <c r="A240" s="1"/>
      <c r="B240" s="1"/>
      <c r="C240" s="1"/>
      <c r="D240" s="1"/>
      <c r="E240" s="1"/>
      <c r="F240" s="1"/>
      <c r="G240" s="1"/>
    </row>
    <row r="241" spans="1:7" ht="99.75" customHeight="1">
      <c r="A241" s="173" t="s">
        <v>174</v>
      </c>
      <c r="B241" s="173"/>
      <c r="C241" s="173"/>
      <c r="D241" s="173"/>
      <c r="E241" s="173"/>
      <c r="F241" s="173"/>
      <c r="G241" s="173"/>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E48"/>
    <mergeCell ref="F48:G48"/>
    <mergeCell ref="B49:E49"/>
    <mergeCell ref="F49:G49"/>
    <mergeCell ref="A50:E50"/>
    <mergeCell ref="F50:G50"/>
    <mergeCell ref="A51:G52"/>
    <mergeCell ref="A54:G54"/>
    <mergeCell ref="A56:G56"/>
    <mergeCell ref="A57:G57"/>
    <mergeCell ref="B58:E58"/>
    <mergeCell ref="B59:E59"/>
    <mergeCell ref="B60:E60"/>
    <mergeCell ref="B61:E61"/>
    <mergeCell ref="A62:E62"/>
    <mergeCell ref="A63:G65"/>
    <mergeCell ref="A66:G67"/>
    <mergeCell ref="A69:G71"/>
    <mergeCell ref="A72:F72"/>
    <mergeCell ref="B74:E74"/>
    <mergeCell ref="B75:E75"/>
    <mergeCell ref="B76:E76"/>
    <mergeCell ref="B77:E77"/>
    <mergeCell ref="B78:E78"/>
    <mergeCell ref="B79:E79"/>
    <mergeCell ref="B80:E80"/>
    <mergeCell ref="B81:E81"/>
    <mergeCell ref="B82:E82"/>
    <mergeCell ref="A83:E83"/>
    <mergeCell ref="A85:G86"/>
    <mergeCell ref="A87:G88"/>
    <mergeCell ref="A89:G89"/>
    <mergeCell ref="A90:G90"/>
    <mergeCell ref="A92:G92"/>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3:G213"/>
    <mergeCell ref="B215:E215"/>
    <mergeCell ref="F215:G215"/>
    <mergeCell ref="B216:E216"/>
    <mergeCell ref="F216:G216"/>
    <mergeCell ref="B217:E217"/>
    <mergeCell ref="F217:G217"/>
    <mergeCell ref="B218:E218"/>
    <mergeCell ref="F218:G218"/>
    <mergeCell ref="B219:E219"/>
    <mergeCell ref="F219:G219"/>
    <mergeCell ref="B220:E220"/>
    <mergeCell ref="F220:G220"/>
    <mergeCell ref="A221:E221"/>
    <mergeCell ref="F221:G221"/>
    <mergeCell ref="B222:E222"/>
    <mergeCell ref="F222:G222"/>
    <mergeCell ref="A223:E223"/>
    <mergeCell ref="F223:G223"/>
    <mergeCell ref="A225:G225"/>
    <mergeCell ref="A227:B227"/>
    <mergeCell ref="E227:G227"/>
    <mergeCell ref="E228:G228"/>
    <mergeCell ref="A229:F229"/>
    <mergeCell ref="A231:G231"/>
    <mergeCell ref="B233:G233"/>
    <mergeCell ref="B234:E234"/>
    <mergeCell ref="F234:G234"/>
    <mergeCell ref="B235:E235"/>
    <mergeCell ref="F235:G235"/>
    <mergeCell ref="B236:E236"/>
    <mergeCell ref="F236:G236"/>
    <mergeCell ref="A238:G238"/>
    <mergeCell ref="A241:G24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2022-06-15T14:12:38Z</dcterms:modified>
  <cp:category/>
  <cp:version/>
  <cp:contentType/>
  <cp:contentStatus/>
  <cp:revision>87</cp:revision>
</cp:coreProperties>
</file>